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35" tabRatio="598" activeTab="0"/>
  </bookViews>
  <sheets>
    <sheet name="2001" sheetId="1" r:id="rId1"/>
    <sheet name="Tulemused" sheetId="2" r:id="rId2"/>
    <sheet name="Alad" sheetId="3" r:id="rId3"/>
    <sheet name="Mustand" sheetId="4" r:id="rId4"/>
    <sheet name="Tabel`99" sheetId="5" r:id="rId5"/>
    <sheet name="Graafikud" sheetId="6" r:id="rId6"/>
    <sheet name="Sheet5" sheetId="7" r:id="rId7"/>
    <sheet name="Katsed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'2001'!$C$1:$D$54</definedName>
    <definedName name="Prindiala" localSheetId="4">'Tabel`99'!$A$1:$AD$12</definedName>
  </definedNames>
  <calcPr fullCalcOnLoad="1"/>
</workbook>
</file>

<file path=xl/sharedStrings.xml><?xml version="1.0" encoding="utf-8"?>
<sst xmlns="http://schemas.openxmlformats.org/spreadsheetml/2006/main" count="1026" uniqueCount="604">
  <si>
    <t>Koht</t>
  </si>
  <si>
    <t>Eesnimi</t>
  </si>
  <si>
    <t>Perenimi</t>
  </si>
  <si>
    <t>Grupp</t>
  </si>
  <si>
    <t>60m</t>
  </si>
  <si>
    <t>Punkte</t>
  </si>
  <si>
    <t>Kaugus</t>
  </si>
  <si>
    <t>2 ala</t>
  </si>
  <si>
    <t>Kuul</t>
  </si>
  <si>
    <t>3 ala</t>
  </si>
  <si>
    <t>600m</t>
  </si>
  <si>
    <t>KOKKU</t>
  </si>
  <si>
    <t>EES</t>
  </si>
  <si>
    <t>PERE</t>
  </si>
  <si>
    <t>K1</t>
  </si>
  <si>
    <t>K2</t>
  </si>
  <si>
    <t>K3</t>
  </si>
  <si>
    <t>K4</t>
  </si>
  <si>
    <t>100m</t>
  </si>
  <si>
    <t>Punktid</t>
  </si>
  <si>
    <t>Kõrgus</t>
  </si>
  <si>
    <t>400m</t>
  </si>
  <si>
    <t>110m tj.</t>
  </si>
  <si>
    <t>Ketas</t>
  </si>
  <si>
    <t>Teivas</t>
  </si>
  <si>
    <t>Oda</t>
  </si>
  <si>
    <t>1500m</t>
  </si>
  <si>
    <t>5.10,91</t>
  </si>
  <si>
    <t>5.11,09</t>
  </si>
  <si>
    <t>5.11,28</t>
  </si>
  <si>
    <t>5.11,46</t>
  </si>
  <si>
    <t>5.11,64</t>
  </si>
  <si>
    <t>5.11,83</t>
  </si>
  <si>
    <t>5.12,01</t>
  </si>
  <si>
    <t>5.12,2</t>
  </si>
  <si>
    <t>5.12,38</t>
  </si>
  <si>
    <t>5.12,57</t>
  </si>
  <si>
    <t>5.12,75</t>
  </si>
  <si>
    <t>5.12,94</t>
  </si>
  <si>
    <t>5.13,12</t>
  </si>
  <si>
    <t>5.13,31</t>
  </si>
  <si>
    <t>5.13,49</t>
  </si>
  <si>
    <t>5.13,68</t>
  </si>
  <si>
    <t>5.13,86</t>
  </si>
  <si>
    <t>5.14,05</t>
  </si>
  <si>
    <t>5.14,24</t>
  </si>
  <si>
    <t>5.14,42</t>
  </si>
  <si>
    <t>5.14,61</t>
  </si>
  <si>
    <t>5.14,8</t>
  </si>
  <si>
    <t>5.14,98</t>
  </si>
  <si>
    <t>5.15,17</t>
  </si>
  <si>
    <t>5.15,36</t>
  </si>
  <si>
    <t>5.15,54</t>
  </si>
  <si>
    <t>5.15,73</t>
  </si>
  <si>
    <t>5.15,92</t>
  </si>
  <si>
    <t>5.16,11</t>
  </si>
  <si>
    <t>5.16,3</t>
  </si>
  <si>
    <t>5.16,48</t>
  </si>
  <si>
    <t>5.16,67</t>
  </si>
  <si>
    <t>5.16,86</t>
  </si>
  <si>
    <t>5.17,05</t>
  </si>
  <si>
    <t>5.17,24</t>
  </si>
  <si>
    <t>5.17,43</t>
  </si>
  <si>
    <t>5.17,62</t>
  </si>
  <si>
    <t>5.17,81</t>
  </si>
  <si>
    <t>5.18,00</t>
  </si>
  <si>
    <t>5.18,19</t>
  </si>
  <si>
    <t>5.18,38</t>
  </si>
  <si>
    <t>5.18,57</t>
  </si>
  <si>
    <t>5.18,76</t>
  </si>
  <si>
    <t>5.18,95</t>
  </si>
  <si>
    <t>5.19,14</t>
  </si>
  <si>
    <t>5.19,33</t>
  </si>
  <si>
    <t>5.19,52</t>
  </si>
  <si>
    <t>5.19,71</t>
  </si>
  <si>
    <t>5.19,91</t>
  </si>
  <si>
    <t>5.20,1</t>
  </si>
  <si>
    <t>5.20,29</t>
  </si>
  <si>
    <t>5.20,48</t>
  </si>
  <si>
    <t>5.20,68</t>
  </si>
  <si>
    <t>5.20,87</t>
  </si>
  <si>
    <t>5.21,06</t>
  </si>
  <si>
    <t>5.21,25</t>
  </si>
  <si>
    <t>5.21,45</t>
  </si>
  <si>
    <t>5.21,64</t>
  </si>
  <si>
    <t>5.21,84</t>
  </si>
  <si>
    <t>5.22,03</t>
  </si>
  <si>
    <t>5.22,22</t>
  </si>
  <si>
    <t>5.22,42</t>
  </si>
  <si>
    <t>5.22,61</t>
  </si>
  <si>
    <t>5.22,81</t>
  </si>
  <si>
    <t>5.23,00</t>
  </si>
  <si>
    <t>5.23,20</t>
  </si>
  <si>
    <t>5.23,39</t>
  </si>
  <si>
    <t>5.23,59</t>
  </si>
  <si>
    <t>5.23,78</t>
  </si>
  <si>
    <t>5.23,98</t>
  </si>
  <si>
    <t>5.24,18</t>
  </si>
  <si>
    <t>5.24,37</t>
  </si>
  <si>
    <t>5.24,57</t>
  </si>
  <si>
    <t>5.24,77</t>
  </si>
  <si>
    <t>5.24,96</t>
  </si>
  <si>
    <t>5.25,16</t>
  </si>
  <si>
    <t>5.25,36</t>
  </si>
  <si>
    <t>5.25,56</t>
  </si>
  <si>
    <t>5.25,75</t>
  </si>
  <si>
    <t>5.25,95</t>
  </si>
  <si>
    <t>5.26,15</t>
  </si>
  <si>
    <t>5.26,35</t>
  </si>
  <si>
    <t>5.26,55</t>
  </si>
  <si>
    <t>5.26,75</t>
  </si>
  <si>
    <t>5.26,95</t>
  </si>
  <si>
    <t>5.27,15</t>
  </si>
  <si>
    <t>5.27,34</t>
  </si>
  <si>
    <t>5.27,54</t>
  </si>
  <si>
    <t>5.27,75</t>
  </si>
  <si>
    <t>5.27,95</t>
  </si>
  <si>
    <t>5.28,15</t>
  </si>
  <si>
    <t>5.28,35</t>
  </si>
  <si>
    <t>5.28,55</t>
  </si>
  <si>
    <t>5.28,75</t>
  </si>
  <si>
    <t>5.28,95</t>
  </si>
  <si>
    <t>5.29,15</t>
  </si>
  <si>
    <t>5.29,35</t>
  </si>
  <si>
    <t>5.29,56</t>
  </si>
  <si>
    <t>5.29,76</t>
  </si>
  <si>
    <t>5.29,96</t>
  </si>
  <si>
    <t>5.30.16</t>
  </si>
  <si>
    <t>5.30.37</t>
  </si>
  <si>
    <t>5.30.57</t>
  </si>
  <si>
    <t>5.30.77</t>
  </si>
  <si>
    <t>5.30.98</t>
  </si>
  <si>
    <t>5.31.18</t>
  </si>
  <si>
    <t>5.31.39</t>
  </si>
  <si>
    <t>5.31.59</t>
  </si>
  <si>
    <t>5.31.80</t>
  </si>
  <si>
    <t>5.32.00</t>
  </si>
  <si>
    <t>5.32.21</t>
  </si>
  <si>
    <t>5.32.41</t>
  </si>
  <si>
    <t>5.32.62</t>
  </si>
  <si>
    <t>5.32.82</t>
  </si>
  <si>
    <t>5.33.03</t>
  </si>
  <si>
    <t>5.33.24</t>
  </si>
  <si>
    <t>5.33.44</t>
  </si>
  <si>
    <t>5.33.65</t>
  </si>
  <si>
    <t>5.33.86</t>
  </si>
  <si>
    <t>5.34.06</t>
  </si>
  <si>
    <t>5.34.27</t>
  </si>
  <si>
    <t>5.34.48</t>
  </si>
  <si>
    <t>5.34.69</t>
  </si>
  <si>
    <t>5.34.90</t>
  </si>
  <si>
    <t>5.35.11</t>
  </si>
  <si>
    <t>5.35.31</t>
  </si>
  <si>
    <t>5.35.52</t>
  </si>
  <si>
    <t>5.35.73</t>
  </si>
  <si>
    <t>5.35.94</t>
  </si>
  <si>
    <t>5.36.19</t>
  </si>
  <si>
    <t>5.36.36</t>
  </si>
  <si>
    <t>5.36.57</t>
  </si>
  <si>
    <t>5.36.78</t>
  </si>
  <si>
    <t>5.37.00</t>
  </si>
  <si>
    <t>5.37.21</t>
  </si>
  <si>
    <t>5.37.42</t>
  </si>
  <si>
    <t>5.37.63</t>
  </si>
  <si>
    <t>5.37.84</t>
  </si>
  <si>
    <t>5.38.05</t>
  </si>
  <si>
    <t>5.38.27</t>
  </si>
  <si>
    <t>5.38.48</t>
  </si>
  <si>
    <t>5.38.69</t>
  </si>
  <si>
    <t>5.38.91</t>
  </si>
  <si>
    <t>5.39.12</t>
  </si>
  <si>
    <t>5.39.33</t>
  </si>
  <si>
    <t>5.39.55</t>
  </si>
  <si>
    <t>5.39.76</t>
  </si>
  <si>
    <t>5.39.98</t>
  </si>
  <si>
    <t>5.40.19</t>
  </si>
  <si>
    <t>5.40.41</t>
  </si>
  <si>
    <t>5.40.62</t>
  </si>
  <si>
    <t>5.40.84</t>
  </si>
  <si>
    <t>5.41.06</t>
  </si>
  <si>
    <t>5.41.27</t>
  </si>
  <si>
    <t>5.41.49</t>
  </si>
  <si>
    <t>5.41.71</t>
  </si>
  <si>
    <t>5.41.93</t>
  </si>
  <si>
    <t>5.42.14</t>
  </si>
  <si>
    <t>5.42.36</t>
  </si>
  <si>
    <t>5.42.58</t>
  </si>
  <si>
    <t>5.42.80</t>
  </si>
  <si>
    <t>5.43.02</t>
  </si>
  <si>
    <t>5.43.24</t>
  </si>
  <si>
    <t>5.43.46</t>
  </si>
  <si>
    <t>5.43.68</t>
  </si>
  <si>
    <t>5.43.90</t>
  </si>
  <si>
    <t>5.44.12</t>
  </si>
  <si>
    <t>5.44.34</t>
  </si>
  <si>
    <t>5.44.56</t>
  </si>
  <si>
    <t>5.44.78</t>
  </si>
  <si>
    <t>5.45.00</t>
  </si>
  <si>
    <t>5.45.22</t>
  </si>
  <si>
    <t>5.45.44</t>
  </si>
  <si>
    <t>5.45.67</t>
  </si>
  <si>
    <t>5.45.89</t>
  </si>
  <si>
    <t>5.46.11</t>
  </si>
  <si>
    <t>5.46.34</t>
  </si>
  <si>
    <t>5.46.56</t>
  </si>
  <si>
    <t>5.46.78</t>
  </si>
  <si>
    <t>5.47.01</t>
  </si>
  <si>
    <t>5.47.23</t>
  </si>
  <si>
    <t>5.47.46</t>
  </si>
  <si>
    <t>5.47.68</t>
  </si>
  <si>
    <t>5.47.91</t>
  </si>
  <si>
    <t>5.48.14</t>
  </si>
  <si>
    <t>5.48.36</t>
  </si>
  <si>
    <t>5.48.59</t>
  </si>
  <si>
    <t>5.48.82</t>
  </si>
  <si>
    <t>5.49.04</t>
  </si>
  <si>
    <t>5.49.27</t>
  </si>
  <si>
    <t>5.49.50</t>
  </si>
  <si>
    <t>5.49.73</t>
  </si>
  <si>
    <t>5.49.96</t>
  </si>
  <si>
    <t>5.50.19</t>
  </si>
  <si>
    <t>5.50.42</t>
  </si>
  <si>
    <t>5.50.65</t>
  </si>
  <si>
    <t>5.50.88</t>
  </si>
  <si>
    <t>5.51.11</t>
  </si>
  <si>
    <t>5.51.34</t>
  </si>
  <si>
    <t>5.51.57</t>
  </si>
  <si>
    <t>5.51.80</t>
  </si>
  <si>
    <t>5.52.03</t>
  </si>
  <si>
    <t>5.52.26</t>
  </si>
  <si>
    <t>5.52.50</t>
  </si>
  <si>
    <t>5.52.73</t>
  </si>
  <si>
    <t>5.52.96</t>
  </si>
  <si>
    <t>5.53.20</t>
  </si>
  <si>
    <t>5.53.43</t>
  </si>
  <si>
    <t>5.53.67</t>
  </si>
  <si>
    <t>5.53.90</t>
  </si>
  <si>
    <t>5.54.14</t>
  </si>
  <si>
    <t>5.54.37</t>
  </si>
  <si>
    <t>5.54.61</t>
  </si>
  <si>
    <t>5.54.84</t>
  </si>
  <si>
    <t>5.55.08</t>
  </si>
  <si>
    <t>5.55.32</t>
  </si>
  <si>
    <t>5.55.56</t>
  </si>
  <si>
    <t>5.55.79</t>
  </si>
  <si>
    <t>5.56.03</t>
  </si>
  <si>
    <t>5.56.27</t>
  </si>
  <si>
    <t>5.56.51</t>
  </si>
  <si>
    <t>5.56.75</t>
  </si>
  <si>
    <t>5.56.99</t>
  </si>
  <si>
    <t>5.57.23</t>
  </si>
  <si>
    <t>5.57.47</t>
  </si>
  <si>
    <t>5.57.71</t>
  </si>
  <si>
    <t>5.57.95</t>
  </si>
  <si>
    <t>5.58.19</t>
  </si>
  <si>
    <t>5.58.44</t>
  </si>
  <si>
    <t>5.58.68</t>
  </si>
  <si>
    <t>5.58.92</t>
  </si>
  <si>
    <t>5.59.16</t>
  </si>
  <si>
    <t>5.59.41</t>
  </si>
  <si>
    <t>5.59.65</t>
  </si>
  <si>
    <t>5.59.90</t>
  </si>
  <si>
    <t>6.00,14</t>
  </si>
  <si>
    <t>6.00,39</t>
  </si>
  <si>
    <t>6.00,63</t>
  </si>
  <si>
    <t>6.00,88</t>
  </si>
  <si>
    <t>6.01,13</t>
  </si>
  <si>
    <t>6.01,38</t>
  </si>
  <si>
    <t>6.01,62</t>
  </si>
  <si>
    <t>6.01,87</t>
  </si>
  <si>
    <t>6.02,12</t>
  </si>
  <si>
    <t>6.02,37</t>
  </si>
  <si>
    <t>6.02,62</t>
  </si>
  <si>
    <t>6.02,87</t>
  </si>
  <si>
    <t>6.03,12</t>
  </si>
  <si>
    <t>6.03,37</t>
  </si>
  <si>
    <t>6.03,62</t>
  </si>
  <si>
    <t>6.03,87</t>
  </si>
  <si>
    <t>6.04,13</t>
  </si>
  <si>
    <t>6.04,38</t>
  </si>
  <si>
    <t>6.04,63</t>
  </si>
  <si>
    <t>6.04,89</t>
  </si>
  <si>
    <t>6.05,14</t>
  </si>
  <si>
    <t>6.05,39</t>
  </si>
  <si>
    <t>6.05,65</t>
  </si>
  <si>
    <t>6.05,91</t>
  </si>
  <si>
    <t>6.06,16</t>
  </si>
  <si>
    <t>6.06,42</t>
  </si>
  <si>
    <t>6.06,68</t>
  </si>
  <si>
    <t>6.06,93</t>
  </si>
  <si>
    <t>6.07,19</t>
  </si>
  <si>
    <t>6.07,45</t>
  </si>
  <si>
    <t>6.07,71</t>
  </si>
  <si>
    <t>6.07,97</t>
  </si>
  <si>
    <t>6.08,23</t>
  </si>
  <si>
    <t>6.08,49</t>
  </si>
  <si>
    <t>6.08,75</t>
  </si>
  <si>
    <t>6.09,01</t>
  </si>
  <si>
    <t>6.09,27</t>
  </si>
  <si>
    <t>6.09,54</t>
  </si>
  <si>
    <t>6.09,80</t>
  </si>
  <si>
    <t>6.10,06</t>
  </si>
  <si>
    <t>6.10,33</t>
  </si>
  <si>
    <t>6.10,59</t>
  </si>
  <si>
    <t>6.10,86</t>
  </si>
  <si>
    <t>6.11,12</t>
  </si>
  <si>
    <t>6.11,39</t>
  </si>
  <si>
    <t>6.11,66</t>
  </si>
  <si>
    <t>6.11,93</t>
  </si>
  <si>
    <t>6.12,19</t>
  </si>
  <si>
    <t>6.12,46</t>
  </si>
  <si>
    <t>6.12,73</t>
  </si>
  <si>
    <t>6.13.00</t>
  </si>
  <si>
    <t>6.13.27</t>
  </si>
  <si>
    <t>6.13.54</t>
  </si>
  <si>
    <t>6.13.82</t>
  </si>
  <si>
    <t>6.14.09</t>
  </si>
  <si>
    <t>6.14.36</t>
  </si>
  <si>
    <t>6.14.63</t>
  </si>
  <si>
    <t>6.14.91</t>
  </si>
  <si>
    <t>6.15.18</t>
  </si>
  <si>
    <t>6.15.46</t>
  </si>
  <si>
    <t>6.15.73</t>
  </si>
  <si>
    <t>6.16.01</t>
  </si>
  <si>
    <t>6.16.29</t>
  </si>
  <si>
    <t>6.16.57</t>
  </si>
  <si>
    <t>6.16.84</t>
  </si>
  <si>
    <t>6.17.12</t>
  </si>
  <si>
    <t>6.17.4</t>
  </si>
  <si>
    <t>6.17.68</t>
  </si>
  <si>
    <t>6.17.97</t>
  </si>
  <si>
    <t>6.18.25</t>
  </si>
  <si>
    <t>6.18.53</t>
  </si>
  <si>
    <t>6.18.81</t>
  </si>
  <si>
    <t>6.19.1</t>
  </si>
  <si>
    <t>6.19.38</t>
  </si>
  <si>
    <t>6.19.67</t>
  </si>
  <si>
    <t>6.19.95</t>
  </si>
  <si>
    <t>6.20.24</t>
  </si>
  <si>
    <t>6.20.52</t>
  </si>
  <si>
    <t>6.20.81</t>
  </si>
  <si>
    <t>6.21.1</t>
  </si>
  <si>
    <t>6.21.39</t>
  </si>
  <si>
    <t>6.21.68</t>
  </si>
  <si>
    <t>6.21.97</t>
  </si>
  <si>
    <t>6.22.26</t>
  </si>
  <si>
    <t>6.22.56</t>
  </si>
  <si>
    <t>6.22.85</t>
  </si>
  <si>
    <t>6.23.14</t>
  </si>
  <si>
    <t>6.23.44</t>
  </si>
  <si>
    <t>6.23.73</t>
  </si>
  <si>
    <t>6.24.03</t>
  </si>
  <si>
    <t>6.24.32</t>
  </si>
  <si>
    <t>6.24.62</t>
  </si>
  <si>
    <t>6.24.92</t>
  </si>
  <si>
    <t>6.25.22</t>
  </si>
  <si>
    <t>6.25.52</t>
  </si>
  <si>
    <t>6.25.82</t>
  </si>
  <si>
    <t>6.26.12</t>
  </si>
  <si>
    <t>6.26.42</t>
  </si>
  <si>
    <t>6.26.73</t>
  </si>
  <si>
    <t>6.27.03</t>
  </si>
  <si>
    <t>6.27.34</t>
  </si>
  <si>
    <t>6.27.64</t>
  </si>
  <si>
    <t>6.27.95</t>
  </si>
  <si>
    <t>6.28.26</t>
  </si>
  <si>
    <t>6.28.57</t>
  </si>
  <si>
    <t>6.28.87</t>
  </si>
  <si>
    <t>6.29.19</t>
  </si>
  <si>
    <t>6.29.50</t>
  </si>
  <si>
    <t>6.29.81</t>
  </si>
  <si>
    <t>6.30.00</t>
  </si>
  <si>
    <t>60 m</t>
  </si>
  <si>
    <t>Kaugushüpe</t>
  </si>
  <si>
    <t>Kuulitõuge</t>
  </si>
  <si>
    <t>600 m</t>
  </si>
  <si>
    <t>100 m</t>
  </si>
  <si>
    <t>kaugus</t>
  </si>
  <si>
    <t>kuul</t>
  </si>
  <si>
    <t>oda</t>
  </si>
  <si>
    <t>ees</t>
  </si>
  <si>
    <t>pere</t>
  </si>
  <si>
    <t>Nimi</t>
  </si>
  <si>
    <t>4 ala</t>
  </si>
  <si>
    <t xml:space="preserve">Punkte </t>
  </si>
  <si>
    <t>5 ALA</t>
  </si>
  <si>
    <t>6 ala</t>
  </si>
  <si>
    <t>7 ala</t>
  </si>
  <si>
    <t>8 ala</t>
  </si>
  <si>
    <t>9 ala</t>
  </si>
  <si>
    <t>Kokku</t>
  </si>
  <si>
    <t>Tarmo Miil</t>
  </si>
  <si>
    <t>5.51,70</t>
  </si>
  <si>
    <t>Jüri Org</t>
  </si>
  <si>
    <t>5.36,20</t>
  </si>
  <si>
    <t>Janek Eks</t>
  </si>
  <si>
    <t>6.02,30</t>
  </si>
  <si>
    <t>Taago Hiiesalu</t>
  </si>
  <si>
    <t>5.19.50</t>
  </si>
  <si>
    <t>Arne Saks</t>
  </si>
  <si>
    <t>5.22.80</t>
  </si>
  <si>
    <t>Marek Kasuk</t>
  </si>
  <si>
    <t>5.25.90</t>
  </si>
  <si>
    <t>Kalle Saks</t>
  </si>
  <si>
    <t>5.21.80</t>
  </si>
  <si>
    <t>Ain Org</t>
  </si>
  <si>
    <t>6.13.70</t>
  </si>
  <si>
    <t>Gunnar Ploom</t>
  </si>
  <si>
    <t>6.38.40</t>
  </si>
  <si>
    <t>Mart Õunpuu</t>
  </si>
  <si>
    <t>Aavo Saks</t>
  </si>
  <si>
    <t>Graafik</t>
  </si>
  <si>
    <t>110mtj</t>
  </si>
  <si>
    <t>1999a</t>
  </si>
  <si>
    <t>5.10,73</t>
  </si>
  <si>
    <t>60,1</t>
  </si>
  <si>
    <t>5.32,00</t>
  </si>
  <si>
    <t>5.34,06</t>
  </si>
  <si>
    <t>5.36,15</t>
  </si>
  <si>
    <t>5.38,27</t>
  </si>
  <si>
    <t>5.40,41</t>
  </si>
  <si>
    <t>5.42,58</t>
  </si>
  <si>
    <t>5.44,78</t>
  </si>
  <si>
    <t>5.47,01</t>
  </si>
  <si>
    <t>5.49,27</t>
  </si>
  <si>
    <t>5.51,57</t>
  </si>
  <si>
    <t>5.53,90</t>
  </si>
  <si>
    <t>5.56,27</t>
  </si>
  <si>
    <t>5.58,68</t>
  </si>
  <si>
    <t>6.14,09</t>
  </si>
  <si>
    <t>6.16,84</t>
  </si>
  <si>
    <t>Jaanus Kala</t>
  </si>
  <si>
    <t>Siim Kala</t>
  </si>
  <si>
    <t>Taavi Tenno</t>
  </si>
  <si>
    <t>Valeri Kuragin</t>
  </si>
  <si>
    <t>Imre Ojamaa</t>
  </si>
  <si>
    <t>Lennart Piir</t>
  </si>
  <si>
    <t>Mihkel Uba</t>
  </si>
  <si>
    <t>Sven Jürgenson</t>
  </si>
  <si>
    <t>Tanel Aljaste</t>
  </si>
  <si>
    <t>Ingemar Saks</t>
  </si>
  <si>
    <t>Ott Kukkes</t>
  </si>
  <si>
    <t>Tanel Eilman</t>
  </si>
  <si>
    <t>Eduard Himma</t>
  </si>
  <si>
    <t>Simmo Parts</t>
  </si>
  <si>
    <t>Olari Uljas</t>
  </si>
  <si>
    <t>1500 m</t>
  </si>
  <si>
    <t>Nurk</t>
  </si>
  <si>
    <t>Pruuli</t>
  </si>
  <si>
    <t>1. Grupp</t>
  </si>
  <si>
    <t>Kikas</t>
  </si>
  <si>
    <t>Roosen</t>
  </si>
  <si>
    <t>Paas</t>
  </si>
  <si>
    <t>Alad</t>
  </si>
  <si>
    <t>Maidu Laht</t>
  </si>
  <si>
    <t>Kalev Pruus</t>
  </si>
  <si>
    <t>Merlis Niklus</t>
  </si>
  <si>
    <t>Heido Pärn</t>
  </si>
  <si>
    <t>Jonas Pillai</t>
  </si>
  <si>
    <t>Gert Koch</t>
  </si>
  <si>
    <t>4,42.02</t>
  </si>
  <si>
    <t>Margus Konnula</t>
  </si>
  <si>
    <t>5,16.43</t>
  </si>
  <si>
    <t>Anne</t>
  </si>
  <si>
    <t>Elisa</t>
  </si>
  <si>
    <t>Altosaar</t>
  </si>
  <si>
    <t>Kadi</t>
  </si>
  <si>
    <t>Jaana</t>
  </si>
  <si>
    <t>Kala</t>
  </si>
  <si>
    <t>Evelyn</t>
  </si>
  <si>
    <t>Janeli</t>
  </si>
  <si>
    <t>Age</t>
  </si>
  <si>
    <t>Aliis</t>
  </si>
  <si>
    <t>Laidver</t>
  </si>
  <si>
    <t>Kannimäe</t>
  </si>
  <si>
    <t>Eeva</t>
  </si>
  <si>
    <t>Tragel</t>
  </si>
  <si>
    <t>Helena</t>
  </si>
  <si>
    <t>Katrin</t>
  </si>
  <si>
    <t>Vapper</t>
  </si>
  <si>
    <t>Anton</t>
  </si>
  <si>
    <t>Pille</t>
  </si>
  <si>
    <t>Janika</t>
  </si>
  <si>
    <t>Tõntsel</t>
  </si>
  <si>
    <t>Vet</t>
  </si>
  <si>
    <t>N</t>
  </si>
  <si>
    <t>Aive</t>
  </si>
  <si>
    <t>Merike</t>
  </si>
  <si>
    <t>Prätz</t>
  </si>
  <si>
    <t>Jane</t>
  </si>
  <si>
    <t>Ester</t>
  </si>
  <si>
    <t>Ly</t>
  </si>
  <si>
    <t>Ojarand</t>
  </si>
  <si>
    <t>Eike</t>
  </si>
  <si>
    <t>Raag</t>
  </si>
  <si>
    <t>Ragne</t>
  </si>
  <si>
    <t>Liisi</t>
  </si>
  <si>
    <t>Viljalo</t>
  </si>
  <si>
    <t>Elis</t>
  </si>
  <si>
    <t>Marje</t>
  </si>
  <si>
    <t>Kaia</t>
  </si>
  <si>
    <t>Aleksejev</t>
  </si>
  <si>
    <t>Birgit</t>
  </si>
  <si>
    <t>2.grupp</t>
  </si>
  <si>
    <t>VKOHT</t>
  </si>
  <si>
    <t>600 m jooks</t>
  </si>
  <si>
    <t>Tõniste</t>
  </si>
  <si>
    <t>Arle</t>
  </si>
  <si>
    <t>Kõiv</t>
  </si>
  <si>
    <t>Leanika</t>
  </si>
  <si>
    <t>Laanisto</t>
  </si>
  <si>
    <t>Cäthy</t>
  </si>
  <si>
    <t>Kiin</t>
  </si>
  <si>
    <t>Anni</t>
  </si>
  <si>
    <t>Kübarsepp</t>
  </si>
  <si>
    <t>Käthlin</t>
  </si>
  <si>
    <t>Kangro</t>
  </si>
  <si>
    <t>Tamm</t>
  </si>
  <si>
    <t>Kadri</t>
  </si>
  <si>
    <t>Troon</t>
  </si>
  <si>
    <t>Leanyka</t>
  </si>
  <si>
    <t>Libeon</t>
  </si>
  <si>
    <t>Maarika</t>
  </si>
  <si>
    <t>Pulk</t>
  </si>
  <si>
    <t>Gertu</t>
  </si>
  <si>
    <t>Borodkina</t>
  </si>
  <si>
    <t>Maiki</t>
  </si>
  <si>
    <t>Prans</t>
  </si>
  <si>
    <t>Kairit</t>
  </si>
  <si>
    <t>Pärle</t>
  </si>
  <si>
    <t>Liis</t>
  </si>
  <si>
    <t>Palumäe</t>
  </si>
  <si>
    <t>Aniott</t>
  </si>
  <si>
    <t>Maive</t>
  </si>
  <si>
    <t>Raudhein</t>
  </si>
  <si>
    <t>Lahesoo</t>
  </si>
  <si>
    <t>Elen</t>
  </si>
  <si>
    <t>Ruusmaa</t>
  </si>
  <si>
    <t>Kersti</t>
  </si>
  <si>
    <t>Kirs</t>
  </si>
  <si>
    <t>Heelika</t>
  </si>
  <si>
    <t>Pärn</t>
  </si>
  <si>
    <t>Krete</t>
  </si>
  <si>
    <t>Plangi</t>
  </si>
  <si>
    <t>Klarica</t>
  </si>
  <si>
    <t>Topper</t>
  </si>
  <si>
    <t>Kannes</t>
  </si>
  <si>
    <t>Triin</t>
  </si>
  <si>
    <t>Ivask</t>
  </si>
  <si>
    <t>Anu</t>
  </si>
  <si>
    <t>Marika</t>
  </si>
  <si>
    <t>Helle</t>
  </si>
  <si>
    <t>Diana</t>
  </si>
  <si>
    <t>Raudkats</t>
  </si>
  <si>
    <t>Viivika</t>
  </si>
  <si>
    <t>Taal</t>
  </si>
  <si>
    <t>Kits</t>
  </si>
  <si>
    <t>Laidvee</t>
  </si>
  <si>
    <t>Tiiu</t>
  </si>
  <si>
    <t>2.12,90</t>
  </si>
  <si>
    <t>2.35,41</t>
  </si>
  <si>
    <t>2.17,09</t>
  </si>
  <si>
    <t>2.12,47</t>
  </si>
  <si>
    <t>2.27,97</t>
  </si>
  <si>
    <t>2.37,96</t>
  </si>
  <si>
    <t>2.25,87</t>
  </si>
  <si>
    <t>2.29,85</t>
  </si>
  <si>
    <t>2.43,16</t>
  </si>
  <si>
    <t>2.32,56</t>
  </si>
  <si>
    <t>2.49,29</t>
  </si>
  <si>
    <t>2.29,89</t>
  </si>
  <si>
    <t>2.27,78</t>
  </si>
  <si>
    <t>2.31,38</t>
  </si>
  <si>
    <t>1.58,39</t>
  </si>
  <si>
    <t>2.18,38</t>
  </si>
  <si>
    <t>2.49,07</t>
  </si>
  <si>
    <t>2.56,41</t>
  </si>
  <si>
    <t>2.24,42</t>
  </si>
  <si>
    <t>3.07,91</t>
  </si>
  <si>
    <t>2.17,02</t>
  </si>
  <si>
    <t>2.41,02</t>
  </si>
  <si>
    <t>2.33,66</t>
  </si>
  <si>
    <t>2.17,61</t>
  </si>
  <si>
    <t>2.26,62</t>
  </si>
  <si>
    <t>3.06,22</t>
  </si>
  <si>
    <t>1.53,37</t>
  </si>
  <si>
    <t>2.11,41</t>
  </si>
  <si>
    <t>3.02,94</t>
  </si>
  <si>
    <t>2.03,69</t>
  </si>
  <si>
    <t>2.26,92</t>
  </si>
  <si>
    <t>2.38,19</t>
  </si>
  <si>
    <t>3.04,22</t>
  </si>
  <si>
    <t>1.49,62</t>
  </si>
  <si>
    <t>2.43,98</t>
  </si>
  <si>
    <t>2.32,38</t>
  </si>
  <si>
    <t>2.51,62</t>
  </si>
  <si>
    <t>2.35,88</t>
  </si>
  <si>
    <t>2.07,90</t>
  </si>
  <si>
    <t>2.26,79</t>
  </si>
  <si>
    <t>2.40,27</t>
  </si>
  <si>
    <t>2.11,90</t>
  </si>
  <si>
    <t>2.34,24</t>
  </si>
  <si>
    <t>2.58,90</t>
  </si>
  <si>
    <t>2.20,70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</si>
</sst>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EK&quot;;\-#,##0\ &quot;EEK&quot;"/>
    <numFmt numFmtId="165" formatCode="#,##0\ &quot;EEK&quot;;[Red]\-#,##0\ &quot;EEK&quot;"/>
    <numFmt numFmtId="166" formatCode="#,##0.00\ &quot;EEK&quot;;\-#,##0.00\ &quot;EEK&quot;"/>
    <numFmt numFmtId="167" formatCode="#,##0.00\ &quot;EEK&quot;;[Red]\-#,##0.00\ &quot;EEK&quot;"/>
    <numFmt numFmtId="168" formatCode="_-* #,##0\ &quot;EEK&quot;_-;\-* #,##0\ &quot;EEK&quot;_-;_-* &quot;-&quot;\ &quot;EEK&quot;_-;_-@_-"/>
    <numFmt numFmtId="169" formatCode="_-* #,##0\ _E_E_K_-;\-* #,##0\ _E_E_K_-;_-* &quot;-&quot;\ _E_E_K_-;_-@_-"/>
    <numFmt numFmtId="170" formatCode="_-* #,##0.00\ &quot;EEK&quot;_-;\-* #,##0.00\ &quot;EEK&quot;_-;_-* &quot;-&quot;??\ &quot;EEK&quot;_-;_-@_-"/>
    <numFmt numFmtId="171" formatCode="_-* #,##0.00\ _E_E_K_-;\-* #,##0.00\ _E_E_K_-;_-* &quot;-&quot;??\ _E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.0"/>
    <numFmt numFmtId="184" formatCode="0.000"/>
    <numFmt numFmtId="185" formatCode="####&quot;  &quot;####"/>
    <numFmt numFmtId="186" formatCode="dd/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i/>
      <sz val="12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49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2" fontId="0" fillId="0" borderId="0" xfId="49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2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6" fillId="0" borderId="0" xfId="49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18" borderId="14" xfId="0" applyFont="1" applyFill="1" applyBorder="1" applyAlignment="1">
      <alignment horizontal="center"/>
    </xf>
    <xf numFmtId="0" fontId="6" fillId="18" borderId="15" xfId="0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6" fillId="18" borderId="17" xfId="0" applyFont="1" applyFill="1" applyBorder="1" applyAlignment="1">
      <alignment/>
    </xf>
    <xf numFmtId="0" fontId="9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0" fontId="6" fillId="19" borderId="16" xfId="0" applyFont="1" applyFill="1" applyBorder="1" applyAlignment="1">
      <alignment/>
    </xf>
    <xf numFmtId="0" fontId="6" fillId="19" borderId="17" xfId="0" applyFont="1" applyFill="1" applyBorder="1" applyAlignment="1">
      <alignment/>
    </xf>
    <xf numFmtId="0" fontId="9" fillId="20" borderId="14" xfId="0" applyFont="1" applyFill="1" applyBorder="1" applyAlignment="1">
      <alignment horizontal="center"/>
    </xf>
    <xf numFmtId="0" fontId="6" fillId="20" borderId="15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6" fillId="20" borderId="17" xfId="0" applyFont="1" applyFill="1" applyBorder="1" applyAlignment="1">
      <alignment/>
    </xf>
    <xf numFmtId="18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41" sqref="K41"/>
    </sheetView>
  </sheetViews>
  <sheetFormatPr defaultColWidth="6.8515625" defaultRowHeight="12.75"/>
  <cols>
    <col min="1" max="1" width="5.8515625" style="31" customWidth="1"/>
    <col min="2" max="2" width="9.421875" style="27" customWidth="1"/>
    <col min="3" max="3" width="17.57421875" style="27" customWidth="1"/>
    <col min="4" max="5" width="7.421875" style="27" customWidth="1"/>
    <col min="6" max="6" width="7.7109375" style="27" customWidth="1"/>
    <col min="7" max="7" width="9.00390625" style="28" customWidth="1"/>
    <col min="8" max="8" width="11.7109375" style="27" customWidth="1"/>
    <col min="9" max="9" width="9.57421875" style="27" customWidth="1"/>
    <col min="10" max="10" width="7.57421875" style="28" customWidth="1"/>
    <col min="11" max="11" width="8.28125" style="27" customWidth="1"/>
    <col min="12" max="12" width="9.57421875" style="27" customWidth="1"/>
    <col min="13" max="13" width="7.57421875" style="28" customWidth="1"/>
    <col min="14" max="14" width="10.00390625" style="27" customWidth="1"/>
    <col min="15" max="15" width="8.140625" style="27" customWidth="1"/>
    <col min="16" max="16" width="9.8515625" style="28" customWidth="1"/>
    <col min="17" max="17" width="9.140625" style="30" customWidth="1"/>
    <col min="18" max="18" width="16.8515625" style="27" customWidth="1"/>
    <col min="19" max="19" width="9.00390625" style="28" customWidth="1"/>
    <col min="20" max="20" width="17.140625" style="27" customWidth="1"/>
    <col min="21" max="21" width="9.57421875" style="27" customWidth="1"/>
    <col min="22" max="22" width="8.421875" style="28" customWidth="1"/>
    <col min="23" max="23" width="8.28125" style="27" customWidth="1"/>
    <col min="24" max="24" width="9.57421875" style="27" customWidth="1"/>
    <col min="25" max="25" width="7.57421875" style="28" customWidth="1"/>
    <col min="26" max="26" width="9.28125" style="27" customWidth="1"/>
    <col min="27" max="27" width="9.57421875" style="27" customWidth="1"/>
    <col min="28" max="28" width="7.57421875" style="28" customWidth="1"/>
    <col min="29" max="29" width="8.28125" style="27" customWidth="1"/>
    <col min="30" max="30" width="9.57421875" style="27" customWidth="1"/>
    <col min="31" max="31" width="7.57421875" style="28" customWidth="1"/>
    <col min="32" max="32" width="9.8515625" style="27" customWidth="1"/>
    <col min="33" max="33" width="9.57421875" style="27" customWidth="1"/>
    <col min="34" max="34" width="9.8515625" style="28" customWidth="1"/>
    <col min="35" max="35" width="17.140625" style="31" customWidth="1"/>
    <col min="36" max="16384" width="6.8515625" style="31" customWidth="1"/>
  </cols>
  <sheetData>
    <row r="1" spans="1:34" s="27" customFormat="1" ht="15.75">
      <c r="A1" s="34" t="s">
        <v>0</v>
      </c>
      <c r="B1" s="25" t="s">
        <v>1</v>
      </c>
      <c r="C1" s="25" t="s">
        <v>2</v>
      </c>
      <c r="D1" s="25" t="s">
        <v>3</v>
      </c>
      <c r="E1" s="25" t="s">
        <v>484</v>
      </c>
      <c r="F1" s="25" t="s">
        <v>4</v>
      </c>
      <c r="G1" s="26" t="s">
        <v>5</v>
      </c>
      <c r="H1" s="25" t="s">
        <v>6</v>
      </c>
      <c r="I1" s="25" t="s">
        <v>5</v>
      </c>
      <c r="J1" s="26" t="s">
        <v>7</v>
      </c>
      <c r="K1" s="25" t="s">
        <v>8</v>
      </c>
      <c r="L1" s="25" t="s">
        <v>5</v>
      </c>
      <c r="M1" s="26" t="s">
        <v>9</v>
      </c>
      <c r="N1" s="25" t="s">
        <v>10</v>
      </c>
      <c r="O1" s="25" t="s">
        <v>5</v>
      </c>
      <c r="P1" s="26" t="s">
        <v>11</v>
      </c>
      <c r="Q1" s="36" t="s">
        <v>12</v>
      </c>
      <c r="R1" s="63" t="s">
        <v>13</v>
      </c>
      <c r="S1" s="62" t="s">
        <v>14</v>
      </c>
      <c r="T1" s="62" t="s">
        <v>15</v>
      </c>
      <c r="U1" s="62" t="s">
        <v>16</v>
      </c>
      <c r="V1" s="62" t="s">
        <v>17</v>
      </c>
      <c r="W1" s="27" t="s">
        <v>504</v>
      </c>
      <c r="AA1" s="36"/>
      <c r="AB1" s="37"/>
      <c r="AC1" s="36"/>
      <c r="AD1" s="36"/>
      <c r="AE1" s="37"/>
      <c r="AF1" s="36"/>
      <c r="AG1" s="36"/>
      <c r="AH1" s="37"/>
    </row>
    <row r="2" spans="1:35" ht="15.75">
      <c r="A2" s="35">
        <v>1</v>
      </c>
      <c r="B2" s="27" t="s">
        <v>499</v>
      </c>
      <c r="C2" s="27" t="s">
        <v>447</v>
      </c>
      <c r="D2" s="27">
        <v>2</v>
      </c>
      <c r="F2" s="29">
        <v>8.31</v>
      </c>
      <c r="G2" s="28">
        <v>832</v>
      </c>
      <c r="H2" s="29">
        <v>5.12</v>
      </c>
      <c r="I2" s="27">
        <v>980</v>
      </c>
      <c r="J2" s="37">
        <f aca="true" t="shared" si="0" ref="J2:J33">G2+I2</f>
        <v>1812</v>
      </c>
      <c r="K2" s="29">
        <v>8.86</v>
      </c>
      <c r="L2" s="27">
        <v>807</v>
      </c>
      <c r="M2" s="37">
        <f aca="true" t="shared" si="1" ref="M2:M33">J2+L2</f>
        <v>2619</v>
      </c>
      <c r="N2" s="29" t="s">
        <v>592</v>
      </c>
      <c r="O2" s="27">
        <v>832</v>
      </c>
      <c r="P2" s="28">
        <f aca="true" t="shared" si="2" ref="P2:P33">M2+O2</f>
        <v>3451</v>
      </c>
      <c r="Q2" s="27" t="s">
        <v>499</v>
      </c>
      <c r="R2" s="27" t="s">
        <v>447</v>
      </c>
      <c r="S2">
        <f>RANK(Mustand!B57,Mustand!$B$57:$B$110,1)</f>
        <v>1</v>
      </c>
      <c r="T2">
        <f>RANK(Mustand!D57,Mustand!$D$57:$D$110,0)</f>
        <v>1</v>
      </c>
      <c r="U2">
        <f>RANK(Mustand!F57,Mustand!$F$57:$F$110,0)</f>
        <v>2</v>
      </c>
      <c r="V2">
        <f>RANK(Mustand!I57,Mustand!$I$57:$I$110,1)</f>
        <v>1</v>
      </c>
      <c r="W2" s="27" t="str">
        <f aca="true" t="shared" si="3" ref="W2:W33">IF(E2="N",RANK(X2,$X$2:$X$51,1)," ")</f>
        <v> </v>
      </c>
      <c r="X2" s="27" t="str">
        <f aca="true" t="shared" si="4" ref="X2:X33">IF(E2="N",RANK(P2,$P$2:$P$51)," ")</f>
        <v> </v>
      </c>
      <c r="AA2" s="30"/>
      <c r="AC2" s="29"/>
      <c r="AI2" s="27"/>
    </row>
    <row r="3" spans="1:35" ht="15.75">
      <c r="A3" s="35">
        <f aca="true" t="shared" si="5" ref="A3:A54">A2+1</f>
        <v>2</v>
      </c>
      <c r="B3" s="27" t="s">
        <v>472</v>
      </c>
      <c r="C3" s="27" t="s">
        <v>473</v>
      </c>
      <c r="D3" s="27">
        <v>2</v>
      </c>
      <c r="F3" s="29">
        <v>8.54</v>
      </c>
      <c r="G3" s="28">
        <v>773</v>
      </c>
      <c r="H3" s="29">
        <v>4.7</v>
      </c>
      <c r="I3" s="27">
        <v>875</v>
      </c>
      <c r="J3" s="37">
        <f t="shared" si="0"/>
        <v>1648</v>
      </c>
      <c r="K3" s="29">
        <v>9.4</v>
      </c>
      <c r="L3" s="27">
        <v>844</v>
      </c>
      <c r="M3" s="37">
        <f t="shared" si="1"/>
        <v>2492</v>
      </c>
      <c r="N3" s="27" t="s">
        <v>585</v>
      </c>
      <c r="O3" s="27">
        <v>761</v>
      </c>
      <c r="P3" s="28">
        <f t="shared" si="2"/>
        <v>3253</v>
      </c>
      <c r="Q3" s="27" t="s">
        <v>472</v>
      </c>
      <c r="R3" s="27" t="s">
        <v>473</v>
      </c>
      <c r="S3">
        <f>RANK(Mustand!B58,Mustand!$B$57:$B$110,1)</f>
        <v>2</v>
      </c>
      <c r="T3">
        <f>RANK(Mustand!D58,Mustand!$D$57:$D$110,0)</f>
        <v>2</v>
      </c>
      <c r="U3">
        <f>RANK(Mustand!F58,Mustand!$F$57:$F$110,0)</f>
        <v>1</v>
      </c>
      <c r="V3">
        <f>RANK(Mustand!I58,Mustand!$I$57:$I$110,1)</f>
        <v>2</v>
      </c>
      <c r="W3" s="27" t="str">
        <f t="shared" si="3"/>
        <v> </v>
      </c>
      <c r="X3" s="27" t="str">
        <f t="shared" si="4"/>
        <v> </v>
      </c>
      <c r="AA3" s="30"/>
      <c r="AI3" s="27"/>
    </row>
    <row r="4" spans="1:35" ht="15.75">
      <c r="A4" s="35">
        <f>A3+1</f>
        <v>3</v>
      </c>
      <c r="B4" s="27" t="s">
        <v>475</v>
      </c>
      <c r="C4" s="27" t="s">
        <v>476</v>
      </c>
      <c r="D4" s="27">
        <v>2</v>
      </c>
      <c r="F4" s="29">
        <v>9.1</v>
      </c>
      <c r="G4" s="28">
        <v>614</v>
      </c>
      <c r="H4" s="29">
        <v>3.9</v>
      </c>
      <c r="I4" s="27">
        <v>661</v>
      </c>
      <c r="J4" s="37">
        <f t="shared" si="0"/>
        <v>1275</v>
      </c>
      <c r="K4" s="29">
        <v>8.12</v>
      </c>
      <c r="L4" s="27">
        <v>755</v>
      </c>
      <c r="M4" s="37">
        <f t="shared" si="1"/>
        <v>2030</v>
      </c>
      <c r="N4" s="29" t="s">
        <v>588</v>
      </c>
      <c r="O4" s="27">
        <v>590</v>
      </c>
      <c r="P4" s="28">
        <f t="shared" si="2"/>
        <v>2620</v>
      </c>
      <c r="Q4" s="27" t="s">
        <v>475</v>
      </c>
      <c r="R4" s="27" t="s">
        <v>476</v>
      </c>
      <c r="S4">
        <f>RANK(Mustand!B59,Mustand!$B$57:$B$110,1)</f>
        <v>4</v>
      </c>
      <c r="T4">
        <f>RANK(Mustand!D59,Mustand!$D$57:$D$110,0)</f>
        <v>3</v>
      </c>
      <c r="U4">
        <f>RANK(Mustand!F59,Mustand!$F$57:$F$110,0)</f>
        <v>4</v>
      </c>
      <c r="V4">
        <f>RANK(Mustand!I59,Mustand!$I$57:$I$110,1)</f>
        <v>4</v>
      </c>
      <c r="W4" s="27" t="str">
        <f t="shared" si="3"/>
        <v> </v>
      </c>
      <c r="X4" s="27" t="str">
        <f t="shared" si="4"/>
        <v> </v>
      </c>
      <c r="AA4" s="30"/>
      <c r="AC4" s="29"/>
      <c r="AI4" s="27"/>
    </row>
    <row r="5" spans="1:35" ht="15.75">
      <c r="A5" s="35">
        <f t="shared" si="5"/>
        <v>4</v>
      </c>
      <c r="B5" s="27" t="s">
        <v>493</v>
      </c>
      <c r="C5" s="27" t="s">
        <v>473</v>
      </c>
      <c r="D5" s="27">
        <v>2</v>
      </c>
      <c r="F5" s="27">
        <v>9.09</v>
      </c>
      <c r="G5" s="28">
        <v>614</v>
      </c>
      <c r="H5" s="29">
        <v>3.7</v>
      </c>
      <c r="I5" s="27">
        <v>604</v>
      </c>
      <c r="J5" s="37">
        <f t="shared" si="0"/>
        <v>1218</v>
      </c>
      <c r="K5" s="29">
        <v>6.44</v>
      </c>
      <c r="L5" s="27">
        <v>626</v>
      </c>
      <c r="M5" s="37">
        <f t="shared" si="1"/>
        <v>1844</v>
      </c>
      <c r="N5" s="27" t="s">
        <v>586</v>
      </c>
      <c r="O5" s="27">
        <v>480</v>
      </c>
      <c r="P5" s="28">
        <f t="shared" si="2"/>
        <v>2324</v>
      </c>
      <c r="Q5" s="27" t="s">
        <v>493</v>
      </c>
      <c r="R5" s="27" t="s">
        <v>473</v>
      </c>
      <c r="S5">
        <f>RANK(Mustand!B60,Mustand!$B$57:$B$110,1)</f>
        <v>3</v>
      </c>
      <c r="T5">
        <f>RANK(Mustand!D60,Mustand!$D$57:$D$110,0)</f>
        <v>7</v>
      </c>
      <c r="U5">
        <f>RANK(Mustand!F60,Mustand!$F$57:$F$110,0)</f>
        <v>24</v>
      </c>
      <c r="V5">
        <f>RANK(Mustand!I60,Mustand!$I$57:$I$110,1)</f>
        <v>6</v>
      </c>
      <c r="W5" s="27" t="str">
        <f t="shared" si="3"/>
        <v> </v>
      </c>
      <c r="X5" s="27" t="str">
        <f t="shared" si="4"/>
        <v> </v>
      </c>
      <c r="AA5" s="30"/>
      <c r="AC5" s="29"/>
      <c r="AI5" s="27"/>
    </row>
    <row r="6" spans="1:35" ht="15.75">
      <c r="A6" s="35">
        <f>A5+1</f>
        <v>5</v>
      </c>
      <c r="B6" s="27" t="s">
        <v>558</v>
      </c>
      <c r="C6" s="27" t="s">
        <v>546</v>
      </c>
      <c r="D6" s="27">
        <v>1</v>
      </c>
      <c r="E6" s="27" t="s">
        <v>485</v>
      </c>
      <c r="F6" s="27">
        <v>10.11</v>
      </c>
      <c r="G6" s="28">
        <v>396</v>
      </c>
      <c r="H6" s="27">
        <v>3.59</v>
      </c>
      <c r="I6" s="27">
        <v>572</v>
      </c>
      <c r="J6" s="37">
        <f t="shared" si="0"/>
        <v>968</v>
      </c>
      <c r="K6" s="27">
        <v>7.02</v>
      </c>
      <c r="L6" s="27">
        <v>673</v>
      </c>
      <c r="M6" s="37">
        <f t="shared" si="1"/>
        <v>1641</v>
      </c>
      <c r="N6" s="27" t="s">
        <v>573</v>
      </c>
      <c r="O6" s="27">
        <v>675</v>
      </c>
      <c r="P6" s="28">
        <f t="shared" si="2"/>
        <v>2316</v>
      </c>
      <c r="Q6" s="27" t="s">
        <v>558</v>
      </c>
      <c r="R6" s="27" t="s">
        <v>546</v>
      </c>
      <c r="S6">
        <f>RANK(Mustand!B61,Mustand!$B$57:$B$110,1)</f>
        <v>18</v>
      </c>
      <c r="T6">
        <f>RANK(Mustand!D61,Mustand!$D$57:$D$110,0)</f>
        <v>12</v>
      </c>
      <c r="U6">
        <f>RANK(Mustand!F61,Mustand!$F$57:$F$110,0)</f>
        <v>12</v>
      </c>
      <c r="V6">
        <f>RANK(Mustand!I61,Mustand!$I$57:$I$110,1)</f>
        <v>3</v>
      </c>
      <c r="W6" s="27">
        <f t="shared" si="3"/>
        <v>1</v>
      </c>
      <c r="X6" s="27">
        <f t="shared" si="4"/>
        <v>5</v>
      </c>
      <c r="AA6" s="30"/>
      <c r="AC6" s="29"/>
      <c r="AF6" s="33"/>
      <c r="AI6" s="27"/>
    </row>
    <row r="7" spans="1:35" ht="15.75">
      <c r="A7" s="35">
        <f t="shared" si="5"/>
        <v>6</v>
      </c>
      <c r="B7" s="27" t="s">
        <v>540</v>
      </c>
      <c r="C7" s="27" t="s">
        <v>541</v>
      </c>
      <c r="D7" s="27">
        <v>2</v>
      </c>
      <c r="F7" s="29">
        <v>9.14</v>
      </c>
      <c r="G7" s="28">
        <v>614</v>
      </c>
      <c r="H7" s="29">
        <v>3.6</v>
      </c>
      <c r="I7" s="27">
        <v>575</v>
      </c>
      <c r="J7" s="37">
        <f t="shared" si="0"/>
        <v>1189</v>
      </c>
      <c r="K7" s="29">
        <v>4.88</v>
      </c>
      <c r="L7" s="27">
        <v>491</v>
      </c>
      <c r="M7" s="37">
        <f t="shared" si="1"/>
        <v>1680</v>
      </c>
      <c r="N7" s="29" t="s">
        <v>597</v>
      </c>
      <c r="O7" s="27">
        <v>528</v>
      </c>
      <c r="P7" s="28">
        <f t="shared" si="2"/>
        <v>2208</v>
      </c>
      <c r="Q7" s="27" t="s">
        <v>540</v>
      </c>
      <c r="R7" s="27" t="s">
        <v>541</v>
      </c>
      <c r="S7">
        <f>RANK(Mustand!B62,Mustand!$B$57:$B$110,1)</f>
        <v>5</v>
      </c>
      <c r="T7">
        <f>RANK(Mustand!D62,Mustand!$D$57:$D$110,0)</f>
        <v>10</v>
      </c>
      <c r="U7">
        <f>RANK(Mustand!F62,Mustand!$F$57:$F$110,0)</f>
        <v>52</v>
      </c>
      <c r="V7">
        <f>RANK(Mustand!I62,Mustand!$I$57:$I$110,1)</f>
        <v>5</v>
      </c>
      <c r="W7" s="27" t="str">
        <f t="shared" si="3"/>
        <v> </v>
      </c>
      <c r="X7" s="27" t="str">
        <f t="shared" si="4"/>
        <v> </v>
      </c>
      <c r="AA7" s="30"/>
      <c r="AC7" s="29"/>
      <c r="AI7" s="27"/>
    </row>
    <row r="8" spans="1:35" ht="15.75">
      <c r="A8" s="35">
        <f>A7+1</f>
        <v>7</v>
      </c>
      <c r="B8" s="27" t="s">
        <v>507</v>
      </c>
      <c r="C8" s="27" t="s">
        <v>508</v>
      </c>
      <c r="D8" s="27">
        <v>1</v>
      </c>
      <c r="F8" s="29">
        <v>10</v>
      </c>
      <c r="G8" s="28">
        <v>415</v>
      </c>
      <c r="H8" s="29">
        <v>3.59</v>
      </c>
      <c r="I8" s="27">
        <v>572</v>
      </c>
      <c r="J8" s="37">
        <f t="shared" si="0"/>
        <v>987</v>
      </c>
      <c r="K8" s="29">
        <v>6.77</v>
      </c>
      <c r="L8" s="27">
        <v>653</v>
      </c>
      <c r="M8" s="37">
        <f t="shared" si="1"/>
        <v>1640</v>
      </c>
      <c r="N8" s="29" t="s">
        <v>562</v>
      </c>
      <c r="O8" s="27">
        <v>465</v>
      </c>
      <c r="P8" s="28">
        <f t="shared" si="2"/>
        <v>2105</v>
      </c>
      <c r="Q8" s="27" t="s">
        <v>507</v>
      </c>
      <c r="R8" s="27" t="s">
        <v>508</v>
      </c>
      <c r="S8">
        <f>RANK(Mustand!B63,Mustand!$B$57:$B$110,1)</f>
        <v>17</v>
      </c>
      <c r="T8">
        <f>RANK(Mustand!D63,Mustand!$D$57:$D$110,0)</f>
        <v>12</v>
      </c>
      <c r="U8">
        <f>RANK(Mustand!F63,Mustand!$F$57:$F$110,0)</f>
        <v>16</v>
      </c>
      <c r="V8">
        <f>RANK(Mustand!I63,Mustand!$I$57:$I$110,1)</f>
        <v>8</v>
      </c>
      <c r="W8" s="27" t="str">
        <f t="shared" si="3"/>
        <v> </v>
      </c>
      <c r="X8" s="27" t="str">
        <f t="shared" si="4"/>
        <v> </v>
      </c>
      <c r="AA8" s="30"/>
      <c r="AC8" s="29"/>
      <c r="AI8" s="27"/>
    </row>
    <row r="9" spans="1:35" ht="15.75">
      <c r="A9" s="35">
        <f>A8+1</f>
        <v>8</v>
      </c>
      <c r="B9" s="27" t="s">
        <v>530</v>
      </c>
      <c r="C9" s="27" t="s">
        <v>532</v>
      </c>
      <c r="D9" s="27">
        <v>2</v>
      </c>
      <c r="F9" s="29">
        <v>9.75</v>
      </c>
      <c r="G9" s="28">
        <v>456</v>
      </c>
      <c r="H9" s="29">
        <v>3.67</v>
      </c>
      <c r="I9" s="27">
        <v>595</v>
      </c>
      <c r="J9" s="37">
        <f t="shared" si="0"/>
        <v>1051</v>
      </c>
      <c r="K9" s="29">
        <v>8.16</v>
      </c>
      <c r="L9" s="27">
        <v>758</v>
      </c>
      <c r="M9" s="37">
        <f t="shared" si="1"/>
        <v>1809</v>
      </c>
      <c r="N9" s="29" t="s">
        <v>589</v>
      </c>
      <c r="O9" s="27">
        <v>293</v>
      </c>
      <c r="P9" s="28">
        <f t="shared" si="2"/>
        <v>2102</v>
      </c>
      <c r="Q9" s="27" t="s">
        <v>530</v>
      </c>
      <c r="R9" s="27" t="s">
        <v>532</v>
      </c>
      <c r="S9">
        <f>RANK(Mustand!B64,Mustand!$B$57:$B$110,1)</f>
        <v>9</v>
      </c>
      <c r="T9">
        <f>RANK(Mustand!D64,Mustand!$D$57:$D$110,0)</f>
        <v>8</v>
      </c>
      <c r="U9">
        <f>RANK(Mustand!F64,Mustand!$F$57:$F$110,0)</f>
        <v>3</v>
      </c>
      <c r="V9">
        <f>RANK(Mustand!I64,Mustand!$I$57:$I$110,1)</f>
        <v>19</v>
      </c>
      <c r="W9" s="27" t="str">
        <f t="shared" si="3"/>
        <v> </v>
      </c>
      <c r="X9" s="27" t="str">
        <f t="shared" si="4"/>
        <v> </v>
      </c>
      <c r="AA9" s="30"/>
      <c r="AC9" s="29"/>
      <c r="AI9" s="27"/>
    </row>
    <row r="10" spans="1:35" ht="15.75">
      <c r="A10" s="35">
        <f>A9+1</f>
        <v>9</v>
      </c>
      <c r="B10" s="27" t="s">
        <v>542</v>
      </c>
      <c r="C10" s="27" t="s">
        <v>543</v>
      </c>
      <c r="D10" s="27">
        <v>2</v>
      </c>
      <c r="F10" s="29">
        <v>9.97</v>
      </c>
      <c r="G10" s="28">
        <v>415</v>
      </c>
      <c r="H10" s="29">
        <v>3.84</v>
      </c>
      <c r="I10" s="27">
        <v>644</v>
      </c>
      <c r="J10" s="37">
        <f t="shared" si="0"/>
        <v>1059</v>
      </c>
      <c r="K10" s="29">
        <v>7.8</v>
      </c>
      <c r="L10" s="27">
        <v>732</v>
      </c>
      <c r="M10" s="37">
        <f t="shared" si="1"/>
        <v>1791</v>
      </c>
      <c r="N10" s="29" t="s">
        <v>598</v>
      </c>
      <c r="O10" s="27">
        <v>294</v>
      </c>
      <c r="P10" s="28">
        <f t="shared" si="2"/>
        <v>2085</v>
      </c>
      <c r="Q10" s="27" t="s">
        <v>542</v>
      </c>
      <c r="R10" s="27" t="s">
        <v>543</v>
      </c>
      <c r="S10">
        <f>RANK(Mustand!B65,Mustand!$B$57:$B$110,1)</f>
        <v>16</v>
      </c>
      <c r="T10">
        <f>RANK(Mustand!D65,Mustand!$D$57:$D$110,0)</f>
        <v>4</v>
      </c>
      <c r="U10">
        <f>RANK(Mustand!F65,Mustand!$F$57:$F$110,0)</f>
        <v>7</v>
      </c>
      <c r="V10">
        <f>RANK(Mustand!I65,Mustand!$I$57:$I$110,1)</f>
        <v>18</v>
      </c>
      <c r="W10" s="27" t="str">
        <f t="shared" si="3"/>
        <v> </v>
      </c>
      <c r="X10" s="27" t="str">
        <f t="shared" si="4"/>
        <v> </v>
      </c>
      <c r="AA10" s="30"/>
      <c r="AC10" s="29"/>
      <c r="AI10" s="27"/>
    </row>
    <row r="11" spans="1:35" ht="15.75">
      <c r="A11" s="35">
        <f>A10+1</f>
        <v>10</v>
      </c>
      <c r="B11" s="27" t="s">
        <v>489</v>
      </c>
      <c r="C11" s="27" t="s">
        <v>450</v>
      </c>
      <c r="D11" s="27">
        <v>2</v>
      </c>
      <c r="F11" s="27">
        <v>9.44</v>
      </c>
      <c r="G11" s="28">
        <v>543</v>
      </c>
      <c r="H11" s="29">
        <v>3.79</v>
      </c>
      <c r="I11" s="27">
        <v>630</v>
      </c>
      <c r="J11" s="37">
        <f t="shared" si="0"/>
        <v>1173</v>
      </c>
      <c r="K11" s="29">
        <v>5.88</v>
      </c>
      <c r="L11" s="27">
        <v>580</v>
      </c>
      <c r="M11" s="37">
        <f t="shared" si="1"/>
        <v>1753</v>
      </c>
      <c r="N11" s="27" t="s">
        <v>577</v>
      </c>
      <c r="O11" s="27">
        <v>320</v>
      </c>
      <c r="P11" s="28">
        <f t="shared" si="2"/>
        <v>2073</v>
      </c>
      <c r="Q11" s="27" t="s">
        <v>489</v>
      </c>
      <c r="R11" s="27" t="s">
        <v>450</v>
      </c>
      <c r="S11">
        <f>RANK(Mustand!B66,Mustand!$B$57:$B$110,1)</f>
        <v>6</v>
      </c>
      <c r="T11">
        <f>RANK(Mustand!D66,Mustand!$D$57:$D$110,0)</f>
        <v>6</v>
      </c>
      <c r="U11">
        <f>RANK(Mustand!F66,Mustand!$F$57:$F$110,0)</f>
        <v>37</v>
      </c>
      <c r="V11">
        <f>RANK(Mustand!I66,Mustand!$I$57:$I$110,1)</f>
        <v>15</v>
      </c>
      <c r="W11" s="27" t="str">
        <f t="shared" si="3"/>
        <v> </v>
      </c>
      <c r="X11" s="27" t="str">
        <f t="shared" si="4"/>
        <v> </v>
      </c>
      <c r="AA11" s="30"/>
      <c r="AI11" s="27"/>
    </row>
    <row r="12" spans="1:35" ht="15.75">
      <c r="A12" s="35">
        <f t="shared" si="5"/>
        <v>11</v>
      </c>
      <c r="B12" s="27" t="s">
        <v>470</v>
      </c>
      <c r="C12" s="27" t="s">
        <v>451</v>
      </c>
      <c r="D12" s="27">
        <v>1</v>
      </c>
      <c r="F12" s="29">
        <v>9.92</v>
      </c>
      <c r="G12" s="28">
        <v>435</v>
      </c>
      <c r="H12" s="29">
        <v>3.64</v>
      </c>
      <c r="I12" s="27">
        <v>586</v>
      </c>
      <c r="J12" s="37">
        <f t="shared" si="0"/>
        <v>1021</v>
      </c>
      <c r="K12" s="29">
        <v>5.58</v>
      </c>
      <c r="L12" s="27">
        <v>554</v>
      </c>
      <c r="M12" s="37">
        <f t="shared" si="1"/>
        <v>1575</v>
      </c>
      <c r="N12" s="29" t="s">
        <v>561</v>
      </c>
      <c r="O12" s="27">
        <v>406</v>
      </c>
      <c r="P12" s="28">
        <f t="shared" si="2"/>
        <v>1981</v>
      </c>
      <c r="Q12" s="27" t="s">
        <v>470</v>
      </c>
      <c r="R12" s="27" t="s">
        <v>451</v>
      </c>
      <c r="S12">
        <f>RANK(Mustand!B67,Mustand!$B$57:$B$110,1)</f>
        <v>15</v>
      </c>
      <c r="T12">
        <f>RANK(Mustand!D67,Mustand!$D$57:$D$110,0)</f>
        <v>9</v>
      </c>
      <c r="U12">
        <f>RANK(Mustand!F67,Mustand!$F$57:$F$110,0)</f>
        <v>39</v>
      </c>
      <c r="V12">
        <f>RANK(Mustand!I67,Mustand!$I$57:$I$110,1)</f>
        <v>11</v>
      </c>
      <c r="W12" s="27" t="str">
        <f t="shared" si="3"/>
        <v> </v>
      </c>
      <c r="X12" s="27" t="str">
        <f t="shared" si="4"/>
        <v> </v>
      </c>
      <c r="AA12" s="30"/>
      <c r="AC12" s="29"/>
      <c r="AI12" s="27"/>
    </row>
    <row r="13" spans="1:35" ht="15.75">
      <c r="A13" s="35">
        <f t="shared" si="5"/>
        <v>12</v>
      </c>
      <c r="B13" s="27" t="s">
        <v>520</v>
      </c>
      <c r="C13" s="27" t="s">
        <v>521</v>
      </c>
      <c r="D13" s="27">
        <v>2</v>
      </c>
      <c r="F13" s="29">
        <v>9.69</v>
      </c>
      <c r="G13" s="28">
        <v>477</v>
      </c>
      <c r="H13" s="29">
        <v>3.46</v>
      </c>
      <c r="I13" s="27">
        <v>533</v>
      </c>
      <c r="J13" s="37">
        <f t="shared" si="0"/>
        <v>1010</v>
      </c>
      <c r="K13" s="29">
        <v>5.44</v>
      </c>
      <c r="L13" s="27">
        <v>542</v>
      </c>
      <c r="M13" s="37">
        <f t="shared" si="1"/>
        <v>1552</v>
      </c>
      <c r="N13" s="29" t="s">
        <v>579</v>
      </c>
      <c r="O13" s="27">
        <v>408</v>
      </c>
      <c r="P13" s="28">
        <f t="shared" si="2"/>
        <v>1960</v>
      </c>
      <c r="Q13" s="27" t="s">
        <v>520</v>
      </c>
      <c r="R13" s="27" t="s">
        <v>521</v>
      </c>
      <c r="S13">
        <f>RANK(Mustand!B68,Mustand!$B$57:$B$110,1)</f>
        <v>7</v>
      </c>
      <c r="T13">
        <f>RANK(Mustand!D68,Mustand!$D$57:$D$110,0)</f>
        <v>16</v>
      </c>
      <c r="U13">
        <f>RANK(Mustand!F68,Mustand!$F$57:$F$110,0)</f>
        <v>43</v>
      </c>
      <c r="V13">
        <f>RANK(Mustand!I68,Mustand!$I$57:$I$110,1)</f>
        <v>10</v>
      </c>
      <c r="W13" s="27" t="str">
        <f t="shared" si="3"/>
        <v> </v>
      </c>
      <c r="X13" s="27" t="str">
        <f t="shared" si="4"/>
        <v> </v>
      </c>
      <c r="AA13" s="30"/>
      <c r="AC13" s="29"/>
      <c r="AF13" s="33"/>
      <c r="AI13" s="27"/>
    </row>
    <row r="14" spans="1:35" ht="15.75">
      <c r="A14" s="35">
        <f>A13+1</f>
        <v>13</v>
      </c>
      <c r="B14" s="27" t="s">
        <v>524</v>
      </c>
      <c r="C14" s="27" t="s">
        <v>525</v>
      </c>
      <c r="D14" s="27">
        <v>2</v>
      </c>
      <c r="F14" s="29">
        <v>10.24</v>
      </c>
      <c r="G14" s="28">
        <v>377</v>
      </c>
      <c r="H14" s="29">
        <v>3.45</v>
      </c>
      <c r="I14" s="27">
        <v>530</v>
      </c>
      <c r="J14" s="37">
        <f t="shared" si="0"/>
        <v>907</v>
      </c>
      <c r="K14" s="29">
        <v>6.26</v>
      </c>
      <c r="L14" s="27">
        <v>612</v>
      </c>
      <c r="M14" s="37">
        <f t="shared" si="1"/>
        <v>1519</v>
      </c>
      <c r="N14" s="29" t="s">
        <v>582</v>
      </c>
      <c r="O14" s="27">
        <v>400</v>
      </c>
      <c r="P14" s="28">
        <f t="shared" si="2"/>
        <v>1919</v>
      </c>
      <c r="Q14" s="27" t="s">
        <v>524</v>
      </c>
      <c r="R14" s="27" t="s">
        <v>525</v>
      </c>
      <c r="S14">
        <f>RANK(Mustand!B69,Mustand!$B$57:$B$110,1)</f>
        <v>23</v>
      </c>
      <c r="T14">
        <f>RANK(Mustand!D69,Mustand!$D$57:$D$110,0)</f>
        <v>17</v>
      </c>
      <c r="U14">
        <f>RANK(Mustand!F69,Mustand!$F$57:$F$110,0)</f>
        <v>31</v>
      </c>
      <c r="V14">
        <f>RANK(Mustand!I69,Mustand!$I$57:$I$110,1)</f>
        <v>12</v>
      </c>
      <c r="W14" s="27" t="str">
        <f t="shared" si="3"/>
        <v> </v>
      </c>
      <c r="X14" s="27" t="str">
        <f t="shared" si="4"/>
        <v> </v>
      </c>
      <c r="AA14" s="30"/>
      <c r="AC14" s="29"/>
      <c r="AI14" s="27"/>
    </row>
    <row r="15" spans="1:35" ht="15.75">
      <c r="A15" s="35">
        <f t="shared" si="5"/>
        <v>14</v>
      </c>
      <c r="B15" s="27" t="s">
        <v>464</v>
      </c>
      <c r="C15" s="27" t="s">
        <v>465</v>
      </c>
      <c r="D15" s="27">
        <v>1</v>
      </c>
      <c r="F15" s="29">
        <v>10.12</v>
      </c>
      <c r="G15" s="28">
        <v>396</v>
      </c>
      <c r="H15" s="27">
        <v>3.82</v>
      </c>
      <c r="I15" s="27">
        <v>638</v>
      </c>
      <c r="J15" s="37">
        <f t="shared" si="0"/>
        <v>1034</v>
      </c>
      <c r="K15" s="29">
        <v>6.27</v>
      </c>
      <c r="L15" s="27">
        <v>613</v>
      </c>
      <c r="M15" s="37">
        <f t="shared" si="1"/>
        <v>1647</v>
      </c>
      <c r="N15" s="29" t="s">
        <v>566</v>
      </c>
      <c r="O15" s="27">
        <v>261</v>
      </c>
      <c r="P15" s="28">
        <f t="shared" si="2"/>
        <v>1908</v>
      </c>
      <c r="Q15" s="27" t="s">
        <v>464</v>
      </c>
      <c r="R15" s="27" t="s">
        <v>465</v>
      </c>
      <c r="S15">
        <f>RANK(Mustand!B70,Mustand!$B$57:$B$110,1)</f>
        <v>20</v>
      </c>
      <c r="T15">
        <f>RANK(Mustand!D70,Mustand!$D$57:$D$110,0)</f>
        <v>5</v>
      </c>
      <c r="U15">
        <f>RANK(Mustand!F70,Mustand!$F$57:$F$110,0)</f>
        <v>29</v>
      </c>
      <c r="V15">
        <f>RANK(Mustand!I70,Mustand!$I$57:$I$110,1)</f>
        <v>22</v>
      </c>
      <c r="W15" s="27" t="str">
        <f t="shared" si="3"/>
        <v> </v>
      </c>
      <c r="X15" s="27" t="str">
        <f t="shared" si="4"/>
        <v> </v>
      </c>
      <c r="AA15" s="30"/>
      <c r="AC15" s="29"/>
      <c r="AF15" s="30"/>
      <c r="AI15" s="27"/>
    </row>
    <row r="16" spans="1:35" ht="15.75">
      <c r="A16" s="35">
        <f t="shared" si="5"/>
        <v>15</v>
      </c>
      <c r="B16" s="27" t="s">
        <v>513</v>
      </c>
      <c r="C16" s="27" t="s">
        <v>514</v>
      </c>
      <c r="D16" s="27">
        <v>2</v>
      </c>
      <c r="F16" s="29">
        <v>10.11</v>
      </c>
      <c r="G16" s="28">
        <v>396</v>
      </c>
      <c r="H16" s="29">
        <v>3</v>
      </c>
      <c r="I16" s="27">
        <v>391</v>
      </c>
      <c r="J16" s="37">
        <f t="shared" si="0"/>
        <v>787</v>
      </c>
      <c r="K16" s="29">
        <v>6.6</v>
      </c>
      <c r="L16" s="27">
        <v>639</v>
      </c>
      <c r="M16" s="37">
        <f t="shared" si="1"/>
        <v>1426</v>
      </c>
      <c r="N16" s="27" t="s">
        <v>574</v>
      </c>
      <c r="O16" s="27">
        <v>390</v>
      </c>
      <c r="P16" s="28">
        <f t="shared" si="2"/>
        <v>1816</v>
      </c>
      <c r="Q16" s="27" t="s">
        <v>513</v>
      </c>
      <c r="R16" s="27" t="s">
        <v>514</v>
      </c>
      <c r="S16">
        <f>RANK(Mustand!B71,Mustand!$B$57:$B$110,1)</f>
        <v>18</v>
      </c>
      <c r="T16">
        <f>RANK(Mustand!D71,Mustand!$D$57:$D$110,0)</f>
        <v>41</v>
      </c>
      <c r="U16">
        <f>RANK(Mustand!F71,Mustand!$F$57:$F$110,0)</f>
        <v>22</v>
      </c>
      <c r="V16">
        <f>RANK(Mustand!I71,Mustand!$I$57:$I$110,1)</f>
        <v>13</v>
      </c>
      <c r="W16" s="27" t="str">
        <f t="shared" si="3"/>
        <v> </v>
      </c>
      <c r="X16" s="27" t="str">
        <f t="shared" si="4"/>
        <v> </v>
      </c>
      <c r="AA16" s="30"/>
      <c r="AI16" s="27"/>
    </row>
    <row r="17" spans="1:35" ht="15.75">
      <c r="A17" s="35">
        <f t="shared" si="5"/>
        <v>16</v>
      </c>
      <c r="B17" s="27" t="s">
        <v>487</v>
      </c>
      <c r="C17" s="27" t="s">
        <v>452</v>
      </c>
      <c r="D17" s="27">
        <v>1</v>
      </c>
      <c r="F17" s="29">
        <v>10.42</v>
      </c>
      <c r="G17" s="28">
        <v>340</v>
      </c>
      <c r="H17" s="29">
        <v>3.56</v>
      </c>
      <c r="I17" s="27">
        <v>563</v>
      </c>
      <c r="J17" s="37">
        <f t="shared" si="0"/>
        <v>903</v>
      </c>
      <c r="K17" s="29">
        <v>6.48</v>
      </c>
      <c r="L17" s="27">
        <v>630</v>
      </c>
      <c r="M17" s="37">
        <f t="shared" si="1"/>
        <v>1533</v>
      </c>
      <c r="N17" s="29" t="s">
        <v>563</v>
      </c>
      <c r="O17" s="27">
        <v>281</v>
      </c>
      <c r="P17" s="28">
        <f t="shared" si="2"/>
        <v>1814</v>
      </c>
      <c r="Q17" s="27" t="s">
        <v>487</v>
      </c>
      <c r="R17" s="27" t="s">
        <v>452</v>
      </c>
      <c r="S17">
        <f>RANK(Mustand!B72,Mustand!$B$57:$B$110,1)</f>
        <v>24</v>
      </c>
      <c r="T17">
        <f>RANK(Mustand!D72,Mustand!$D$57:$D$110,0)</f>
        <v>14</v>
      </c>
      <c r="U17">
        <f>RANK(Mustand!F72,Mustand!$F$57:$F$110,0)</f>
        <v>23</v>
      </c>
      <c r="V17">
        <f>RANK(Mustand!I72,Mustand!$I$57:$I$110,1)</f>
        <v>21</v>
      </c>
      <c r="W17" s="27" t="str">
        <f t="shared" si="3"/>
        <v> </v>
      </c>
      <c r="X17" s="27" t="str">
        <f t="shared" si="4"/>
        <v> </v>
      </c>
      <c r="AA17" s="30"/>
      <c r="AC17" s="29"/>
      <c r="AI17" s="27"/>
    </row>
    <row r="18" spans="1:35" ht="15.75">
      <c r="A18" s="35">
        <f t="shared" si="5"/>
        <v>17</v>
      </c>
      <c r="B18" s="27" t="s">
        <v>466</v>
      </c>
      <c r="C18" s="27" t="s">
        <v>465</v>
      </c>
      <c r="D18" s="27">
        <v>1</v>
      </c>
      <c r="F18" s="29">
        <v>10.78</v>
      </c>
      <c r="G18" s="28">
        <v>270</v>
      </c>
      <c r="H18" s="29">
        <v>3.43</v>
      </c>
      <c r="I18" s="27">
        <v>524</v>
      </c>
      <c r="J18" s="37">
        <f t="shared" si="0"/>
        <v>794</v>
      </c>
      <c r="K18" s="29">
        <v>7.46</v>
      </c>
      <c r="L18" s="27">
        <v>706</v>
      </c>
      <c r="M18" s="37">
        <f t="shared" si="1"/>
        <v>1500</v>
      </c>
      <c r="N18" s="29" t="s">
        <v>565</v>
      </c>
      <c r="O18" s="27">
        <v>304</v>
      </c>
      <c r="P18" s="28">
        <f t="shared" si="2"/>
        <v>1804</v>
      </c>
      <c r="Q18" s="27" t="s">
        <v>466</v>
      </c>
      <c r="R18" s="27" t="s">
        <v>465</v>
      </c>
      <c r="S18">
        <f>RANK(Mustand!B73,Mustand!$B$57:$B$110,1)</f>
        <v>37</v>
      </c>
      <c r="T18">
        <f>RANK(Mustand!D73,Mustand!$D$57:$D$110,0)</f>
        <v>18</v>
      </c>
      <c r="U18">
        <f>RANK(Mustand!F73,Mustand!$F$57:$F$110,0)</f>
        <v>10</v>
      </c>
      <c r="V18">
        <f>RANK(Mustand!I73,Mustand!$I$57:$I$110,1)</f>
        <v>16</v>
      </c>
      <c r="W18" s="27" t="str">
        <f t="shared" si="3"/>
        <v> </v>
      </c>
      <c r="X18" s="27" t="str">
        <f t="shared" si="4"/>
        <v> </v>
      </c>
      <c r="AA18" s="30"/>
      <c r="AC18" s="29"/>
      <c r="AI18" s="27"/>
    </row>
    <row r="19" spans="1:35" ht="15.75">
      <c r="A19" s="35">
        <f t="shared" si="5"/>
        <v>18</v>
      </c>
      <c r="B19" s="27" t="s">
        <v>538</v>
      </c>
      <c r="C19" s="27" t="s">
        <v>539</v>
      </c>
      <c r="D19" s="27">
        <v>2</v>
      </c>
      <c r="F19" s="29">
        <v>9.81</v>
      </c>
      <c r="G19" s="28">
        <v>456</v>
      </c>
      <c r="H19" s="29">
        <v>3.3</v>
      </c>
      <c r="I19" s="27">
        <v>485</v>
      </c>
      <c r="J19" s="37">
        <f t="shared" si="0"/>
        <v>941</v>
      </c>
      <c r="K19" s="29">
        <v>6.42</v>
      </c>
      <c r="L19" s="27">
        <v>625</v>
      </c>
      <c r="M19" s="37">
        <f t="shared" si="1"/>
        <v>1566</v>
      </c>
      <c r="N19" s="29" t="s">
        <v>594</v>
      </c>
      <c r="O19" s="27">
        <v>236</v>
      </c>
      <c r="P19" s="28">
        <f t="shared" si="2"/>
        <v>1802</v>
      </c>
      <c r="Q19" s="27" t="s">
        <v>538</v>
      </c>
      <c r="R19" s="27" t="s">
        <v>539</v>
      </c>
      <c r="S19">
        <f>RANK(Mustand!B74,Mustand!$B$57:$B$110,1)</f>
        <v>10</v>
      </c>
      <c r="T19">
        <f>RANK(Mustand!D74,Mustand!$D$57:$D$110,0)</f>
        <v>25</v>
      </c>
      <c r="U19">
        <f>RANK(Mustand!F74,Mustand!$F$57:$F$110,0)</f>
        <v>25</v>
      </c>
      <c r="V19">
        <f>RANK(Mustand!I74,Mustand!$I$57:$I$110,1)</f>
        <v>25</v>
      </c>
      <c r="W19" s="27" t="str">
        <f t="shared" si="3"/>
        <v> </v>
      </c>
      <c r="X19" s="27" t="str">
        <f t="shared" si="4"/>
        <v> </v>
      </c>
      <c r="AA19" s="30"/>
      <c r="AC19" s="29"/>
      <c r="AI19" s="27"/>
    </row>
    <row r="20" spans="1:35" ht="15.75">
      <c r="A20" s="35">
        <f t="shared" si="5"/>
        <v>19</v>
      </c>
      <c r="B20" s="27" t="s">
        <v>544</v>
      </c>
      <c r="C20" s="27" t="s">
        <v>545</v>
      </c>
      <c r="D20" s="27">
        <v>2</v>
      </c>
      <c r="F20" s="27">
        <v>9.84</v>
      </c>
      <c r="G20" s="28">
        <v>456</v>
      </c>
      <c r="H20" s="29">
        <v>3.43</v>
      </c>
      <c r="I20" s="27">
        <v>524</v>
      </c>
      <c r="J20" s="37">
        <f t="shared" si="0"/>
        <v>980</v>
      </c>
      <c r="K20" s="29">
        <v>6.79</v>
      </c>
      <c r="L20" s="27">
        <v>655</v>
      </c>
      <c r="M20" s="37">
        <f t="shared" si="1"/>
        <v>1635</v>
      </c>
      <c r="N20" s="27" t="s">
        <v>599</v>
      </c>
      <c r="O20" s="27">
        <v>160</v>
      </c>
      <c r="P20" s="28">
        <f t="shared" si="2"/>
        <v>1795</v>
      </c>
      <c r="Q20" s="27" t="s">
        <v>544</v>
      </c>
      <c r="R20" s="27" t="s">
        <v>545</v>
      </c>
      <c r="S20">
        <f>RANK(Mustand!B75,Mustand!$B$57:$B$110,1)</f>
        <v>11</v>
      </c>
      <c r="T20">
        <f>RANK(Mustand!D75,Mustand!$D$57:$D$110,0)</f>
        <v>18</v>
      </c>
      <c r="U20">
        <f>RANK(Mustand!F75,Mustand!$F$57:$F$110,0)</f>
        <v>15</v>
      </c>
      <c r="V20">
        <f>RANK(Mustand!I75,Mustand!$I$57:$I$110,1)</f>
        <v>33</v>
      </c>
      <c r="W20" s="27" t="str">
        <f t="shared" si="3"/>
        <v> </v>
      </c>
      <c r="X20" s="27" t="str">
        <f t="shared" si="4"/>
        <v> </v>
      </c>
      <c r="AA20" s="30"/>
      <c r="AC20" s="29"/>
      <c r="AI20" s="27"/>
    </row>
    <row r="21" spans="1:35" ht="15.75">
      <c r="A21" s="35">
        <f t="shared" si="5"/>
        <v>20</v>
      </c>
      <c r="B21" s="27" t="s">
        <v>486</v>
      </c>
      <c r="C21" s="27" t="s">
        <v>473</v>
      </c>
      <c r="D21" s="27">
        <v>1</v>
      </c>
      <c r="E21" s="27" t="s">
        <v>485</v>
      </c>
      <c r="F21" s="29">
        <v>10.5</v>
      </c>
      <c r="G21" s="28">
        <v>322</v>
      </c>
      <c r="H21" s="29">
        <v>3.4</v>
      </c>
      <c r="I21" s="27">
        <v>515</v>
      </c>
      <c r="J21" s="37">
        <f t="shared" si="0"/>
        <v>837</v>
      </c>
      <c r="K21" s="29">
        <v>6.93</v>
      </c>
      <c r="L21" s="27">
        <v>666</v>
      </c>
      <c r="M21" s="37">
        <f t="shared" si="1"/>
        <v>1503</v>
      </c>
      <c r="N21" s="29" t="s">
        <v>571</v>
      </c>
      <c r="O21" s="27">
        <v>283</v>
      </c>
      <c r="P21" s="28">
        <f t="shared" si="2"/>
        <v>1786</v>
      </c>
      <c r="Q21" s="27" t="s">
        <v>486</v>
      </c>
      <c r="R21" s="27" t="s">
        <v>473</v>
      </c>
      <c r="S21">
        <f>RANK(Mustand!B76,Mustand!$B$57:$B$110,1)</f>
        <v>28</v>
      </c>
      <c r="T21">
        <f>RANK(Mustand!D76,Mustand!$D$57:$D$110,0)</f>
        <v>20</v>
      </c>
      <c r="U21">
        <f>RANK(Mustand!F76,Mustand!$F$57:$F$110,0)</f>
        <v>13</v>
      </c>
      <c r="V21">
        <f>RANK(Mustand!I76,Mustand!$I$57:$I$110,1)</f>
        <v>20</v>
      </c>
      <c r="W21" s="27">
        <f t="shared" si="3"/>
        <v>2</v>
      </c>
      <c r="X21" s="27">
        <f t="shared" si="4"/>
        <v>20</v>
      </c>
      <c r="AA21" s="30"/>
      <c r="AC21" s="29"/>
      <c r="AI21" s="27"/>
    </row>
    <row r="22" spans="1:35" ht="15.75">
      <c r="A22" s="35">
        <f t="shared" si="5"/>
        <v>21</v>
      </c>
      <c r="B22" s="27" t="s">
        <v>496</v>
      </c>
      <c r="C22" s="27" t="s">
        <v>497</v>
      </c>
      <c r="D22" s="27">
        <v>2</v>
      </c>
      <c r="F22" s="29">
        <v>10.15</v>
      </c>
      <c r="G22" s="28">
        <v>377</v>
      </c>
      <c r="H22" s="29">
        <v>3.14</v>
      </c>
      <c r="I22" s="27">
        <v>436</v>
      </c>
      <c r="J22" s="37">
        <f t="shared" si="0"/>
        <v>813</v>
      </c>
      <c r="K22" s="29">
        <v>6.22</v>
      </c>
      <c r="L22" s="27">
        <v>608</v>
      </c>
      <c r="M22" s="37">
        <f t="shared" si="1"/>
        <v>1421</v>
      </c>
      <c r="N22" s="29" t="s">
        <v>603</v>
      </c>
      <c r="O22" s="27">
        <v>364</v>
      </c>
      <c r="P22" s="28">
        <f t="shared" si="2"/>
        <v>1785</v>
      </c>
      <c r="Q22" s="27" t="s">
        <v>496</v>
      </c>
      <c r="R22" s="27" t="s">
        <v>497</v>
      </c>
      <c r="S22">
        <f>RANK(Mustand!B77,Mustand!$B$57:$B$110,1)</f>
        <v>21</v>
      </c>
      <c r="T22">
        <f>RANK(Mustand!D77,Mustand!$D$57:$D$110,0)</f>
        <v>35</v>
      </c>
      <c r="U22">
        <f>RANK(Mustand!F77,Mustand!$F$57:$F$110,0)</f>
        <v>32</v>
      </c>
      <c r="V22">
        <f>RANK(Mustand!I77,Mustand!$I$57:$I$110,1)</f>
        <v>14</v>
      </c>
      <c r="W22" s="27" t="str">
        <f t="shared" si="3"/>
        <v> </v>
      </c>
      <c r="X22" s="27" t="str">
        <f t="shared" si="4"/>
        <v> </v>
      </c>
      <c r="AA22" s="30"/>
      <c r="AC22" s="29"/>
      <c r="AI22" s="27"/>
    </row>
    <row r="23" spans="1:35" ht="15.75">
      <c r="A23" s="35">
        <f t="shared" si="5"/>
        <v>22</v>
      </c>
      <c r="B23" s="27" t="s">
        <v>522</v>
      </c>
      <c r="C23" s="27" t="s">
        <v>523</v>
      </c>
      <c r="D23" s="27">
        <v>2</v>
      </c>
      <c r="F23" s="27">
        <v>9.91</v>
      </c>
      <c r="G23" s="28">
        <v>435</v>
      </c>
      <c r="H23" s="29">
        <v>3.6</v>
      </c>
      <c r="I23" s="27">
        <v>575</v>
      </c>
      <c r="J23" s="37">
        <f t="shared" si="0"/>
        <v>1010</v>
      </c>
      <c r="K23" s="29">
        <v>6.29</v>
      </c>
      <c r="L23" s="27">
        <v>614</v>
      </c>
      <c r="M23" s="37">
        <f t="shared" si="1"/>
        <v>1624</v>
      </c>
      <c r="N23" s="27" t="s">
        <v>580</v>
      </c>
      <c r="O23" s="27">
        <v>154</v>
      </c>
      <c r="P23" s="28">
        <f t="shared" si="2"/>
        <v>1778</v>
      </c>
      <c r="Q23" s="27" t="s">
        <v>522</v>
      </c>
      <c r="R23" s="27" t="s">
        <v>523</v>
      </c>
      <c r="S23">
        <f>RANK(Mustand!B78,Mustand!$B$57:$B$110,1)</f>
        <v>14</v>
      </c>
      <c r="T23">
        <f>RANK(Mustand!D78,Mustand!$D$57:$D$110,0)</f>
        <v>10</v>
      </c>
      <c r="U23">
        <f>RANK(Mustand!F78,Mustand!$F$57:$F$110,0)</f>
        <v>28</v>
      </c>
      <c r="V23">
        <f>RANK(Mustand!I78,Mustand!$I$57:$I$110,1)</f>
        <v>34</v>
      </c>
      <c r="W23" s="27" t="str">
        <f t="shared" si="3"/>
        <v> </v>
      </c>
      <c r="X23" s="27" t="str">
        <f t="shared" si="4"/>
        <v> </v>
      </c>
      <c r="AA23" s="30"/>
      <c r="AC23" s="29"/>
      <c r="AI23" s="27"/>
    </row>
    <row r="24" spans="1:35" ht="15.75">
      <c r="A24" s="35">
        <f t="shared" si="5"/>
        <v>23</v>
      </c>
      <c r="B24" s="27" t="s">
        <v>500</v>
      </c>
      <c r="C24" s="27" t="s">
        <v>448</v>
      </c>
      <c r="D24" s="27">
        <v>1</v>
      </c>
      <c r="F24" s="27">
        <v>10.45</v>
      </c>
      <c r="G24" s="28">
        <v>322</v>
      </c>
      <c r="H24" s="27">
        <v>2.92</v>
      </c>
      <c r="I24" s="27">
        <v>365</v>
      </c>
      <c r="J24" s="37">
        <f t="shared" si="0"/>
        <v>687</v>
      </c>
      <c r="K24" s="29">
        <v>6.27</v>
      </c>
      <c r="L24" s="27">
        <v>613</v>
      </c>
      <c r="M24" s="37">
        <f t="shared" si="1"/>
        <v>1300</v>
      </c>
      <c r="N24" s="27" t="s">
        <v>559</v>
      </c>
      <c r="O24" s="27">
        <v>460</v>
      </c>
      <c r="P24" s="28">
        <f t="shared" si="2"/>
        <v>1760</v>
      </c>
      <c r="Q24" s="27" t="s">
        <v>500</v>
      </c>
      <c r="R24" s="27" t="s">
        <v>448</v>
      </c>
      <c r="S24">
        <f>RANK(Mustand!B79,Mustand!$B$57:$B$110,1)</f>
        <v>25</v>
      </c>
      <c r="T24">
        <f>RANK(Mustand!D79,Mustand!$D$57:$D$110,0)</f>
        <v>45</v>
      </c>
      <c r="U24">
        <f>RANK(Mustand!F79,Mustand!$F$57:$F$110,0)</f>
        <v>29</v>
      </c>
      <c r="V24">
        <f>RANK(Mustand!I79,Mustand!$I$57:$I$110,1)</f>
        <v>9</v>
      </c>
      <c r="W24" s="27" t="str">
        <f t="shared" si="3"/>
        <v> </v>
      </c>
      <c r="X24" s="27" t="str">
        <f t="shared" si="4"/>
        <v> </v>
      </c>
      <c r="AA24" s="30"/>
      <c r="AC24" s="29"/>
      <c r="AI24" s="27"/>
    </row>
    <row r="25" spans="1:35" ht="15.75">
      <c r="A25" s="35">
        <f t="shared" si="5"/>
        <v>24</v>
      </c>
      <c r="B25" s="27" t="s">
        <v>481</v>
      </c>
      <c r="C25" s="27" t="s">
        <v>556</v>
      </c>
      <c r="D25" s="27">
        <v>1</v>
      </c>
      <c r="E25" s="27" t="s">
        <v>485</v>
      </c>
      <c r="F25" s="29">
        <v>10.54</v>
      </c>
      <c r="G25" s="28">
        <v>322</v>
      </c>
      <c r="H25" s="29">
        <v>3.24</v>
      </c>
      <c r="I25" s="27">
        <v>467</v>
      </c>
      <c r="J25" s="37">
        <f t="shared" si="0"/>
        <v>789</v>
      </c>
      <c r="K25" s="29">
        <v>7.14</v>
      </c>
      <c r="L25" s="27">
        <v>682</v>
      </c>
      <c r="M25" s="37">
        <f t="shared" si="1"/>
        <v>1471</v>
      </c>
      <c r="N25" s="29" t="s">
        <v>572</v>
      </c>
      <c r="O25" s="27">
        <v>246</v>
      </c>
      <c r="P25" s="28">
        <f t="shared" si="2"/>
        <v>1717</v>
      </c>
      <c r="Q25" s="27" t="s">
        <v>481</v>
      </c>
      <c r="R25" s="27" t="s">
        <v>556</v>
      </c>
      <c r="S25">
        <f>RANK(Mustand!B80,Mustand!$B$57:$B$110,1)</f>
        <v>31</v>
      </c>
      <c r="T25">
        <f>RANK(Mustand!D80,Mustand!$D$57:$D$110,0)</f>
        <v>27</v>
      </c>
      <c r="U25">
        <f>RANK(Mustand!F80,Mustand!$F$57:$F$110,0)</f>
        <v>11</v>
      </c>
      <c r="V25">
        <f>RANK(Mustand!I80,Mustand!$I$57:$I$110,1)</f>
        <v>24</v>
      </c>
      <c r="W25" s="27">
        <f t="shared" si="3"/>
        <v>3</v>
      </c>
      <c r="X25" s="27">
        <f t="shared" si="4"/>
        <v>24</v>
      </c>
      <c r="AA25" s="30"/>
      <c r="AC25" s="29"/>
      <c r="AI25" s="27"/>
    </row>
    <row r="26" spans="1:35" ht="15.75">
      <c r="A26" s="35">
        <f t="shared" si="5"/>
        <v>25</v>
      </c>
      <c r="B26" s="27" t="s">
        <v>554</v>
      </c>
      <c r="C26" s="27" t="s">
        <v>555</v>
      </c>
      <c r="D26" s="27">
        <v>1</v>
      </c>
      <c r="E26" s="27" t="s">
        <v>485</v>
      </c>
      <c r="F26" s="29">
        <v>10.55</v>
      </c>
      <c r="G26" s="28">
        <v>304</v>
      </c>
      <c r="H26" s="29">
        <v>3.02</v>
      </c>
      <c r="I26" s="27">
        <v>398</v>
      </c>
      <c r="J26" s="37">
        <f t="shared" si="0"/>
        <v>702</v>
      </c>
      <c r="K26" s="29">
        <v>7.92</v>
      </c>
      <c r="L26" s="27">
        <v>740</v>
      </c>
      <c r="M26" s="37">
        <f t="shared" si="1"/>
        <v>1442</v>
      </c>
      <c r="N26" s="29" t="s">
        <v>570</v>
      </c>
      <c r="O26" s="27">
        <v>261</v>
      </c>
      <c r="P26" s="28">
        <f t="shared" si="2"/>
        <v>1703</v>
      </c>
      <c r="Q26" s="27" t="s">
        <v>554</v>
      </c>
      <c r="R26" s="27" t="s">
        <v>555</v>
      </c>
      <c r="S26">
        <f>RANK(Mustand!B81,Mustand!$B$57:$B$110,1)</f>
        <v>32</v>
      </c>
      <c r="T26">
        <f>RANK(Mustand!D81,Mustand!$D$57:$D$110,0)</f>
        <v>40</v>
      </c>
      <c r="U26">
        <f>RANK(Mustand!F81,Mustand!$F$57:$F$110,0)</f>
        <v>6</v>
      </c>
      <c r="V26">
        <f>RANK(Mustand!I81,Mustand!$I$57:$I$110,1)</f>
        <v>22</v>
      </c>
      <c r="W26" s="27">
        <f t="shared" si="3"/>
        <v>4</v>
      </c>
      <c r="X26" s="27">
        <f t="shared" si="4"/>
        <v>25</v>
      </c>
      <c r="AA26" s="30"/>
      <c r="AC26" s="29"/>
      <c r="AI26" s="27"/>
    </row>
    <row r="27" spans="1:35" ht="15.75">
      <c r="A27" s="35">
        <f t="shared" si="5"/>
        <v>26</v>
      </c>
      <c r="B27" s="27" t="s">
        <v>509</v>
      </c>
      <c r="C27" s="27" t="s">
        <v>510</v>
      </c>
      <c r="D27" s="27">
        <v>1</v>
      </c>
      <c r="F27" s="29">
        <v>9.87</v>
      </c>
      <c r="G27" s="28">
        <v>435</v>
      </c>
      <c r="H27" s="29">
        <v>3.38</v>
      </c>
      <c r="I27" s="27">
        <v>509</v>
      </c>
      <c r="J27" s="37">
        <f t="shared" si="0"/>
        <v>944</v>
      </c>
      <c r="K27" s="29">
        <v>7.93</v>
      </c>
      <c r="L27" s="27">
        <v>741</v>
      </c>
      <c r="M27" s="37">
        <f t="shared" si="1"/>
        <v>1685</v>
      </c>
      <c r="N27" s="29">
        <v>0</v>
      </c>
      <c r="O27" s="27">
        <v>0</v>
      </c>
      <c r="P27" s="28">
        <f t="shared" si="2"/>
        <v>1685</v>
      </c>
      <c r="Q27" s="27" t="s">
        <v>509</v>
      </c>
      <c r="R27" s="27" t="s">
        <v>510</v>
      </c>
      <c r="S27">
        <f>RANK(Mustand!B82,Mustand!$B$57:$B$110,1)</f>
        <v>13</v>
      </c>
      <c r="T27">
        <f>RANK(Mustand!D82,Mustand!$D$57:$D$110,0)</f>
        <v>22</v>
      </c>
      <c r="U27">
        <f>RANK(Mustand!F82,Mustand!$F$57:$F$110,0)</f>
        <v>5</v>
      </c>
      <c r="V27">
        <f>RANK(Mustand!I82,Mustand!$I$57:$I$110,1)</f>
        <v>41</v>
      </c>
      <c r="W27" s="27" t="str">
        <f t="shared" si="3"/>
        <v> </v>
      </c>
      <c r="X27" s="27" t="str">
        <f t="shared" si="4"/>
        <v> </v>
      </c>
      <c r="AA27" s="30"/>
      <c r="AC27" s="29"/>
      <c r="AI27" s="27"/>
    </row>
    <row r="28" spans="1:35" ht="15.75">
      <c r="A28" s="35">
        <f t="shared" si="5"/>
        <v>27</v>
      </c>
      <c r="B28" s="27" t="s">
        <v>526</v>
      </c>
      <c r="C28" s="27" t="s">
        <v>527</v>
      </c>
      <c r="D28" s="27">
        <v>2</v>
      </c>
      <c r="F28" s="29">
        <v>10.53</v>
      </c>
      <c r="G28" s="28">
        <v>322</v>
      </c>
      <c r="H28" s="29">
        <v>3.24</v>
      </c>
      <c r="I28" s="27">
        <v>467</v>
      </c>
      <c r="J28" s="37">
        <f t="shared" si="0"/>
        <v>789</v>
      </c>
      <c r="K28" s="29">
        <v>5.27</v>
      </c>
      <c r="L28" s="27">
        <v>527</v>
      </c>
      <c r="M28" s="37">
        <f t="shared" si="1"/>
        <v>1316</v>
      </c>
      <c r="N28" s="29" t="s">
        <v>583</v>
      </c>
      <c r="O28" s="27">
        <v>296</v>
      </c>
      <c r="P28" s="28">
        <f t="shared" si="2"/>
        <v>1612</v>
      </c>
      <c r="Q28" s="27" t="s">
        <v>526</v>
      </c>
      <c r="R28" s="27" t="s">
        <v>527</v>
      </c>
      <c r="S28">
        <f>RANK(Mustand!B83,Mustand!$B$57:$B$110,1)</f>
        <v>29</v>
      </c>
      <c r="T28">
        <f>RANK(Mustand!D83,Mustand!$D$57:$D$110,0)</f>
        <v>27</v>
      </c>
      <c r="U28">
        <f>RANK(Mustand!F83,Mustand!$F$57:$F$110,0)</f>
        <v>47</v>
      </c>
      <c r="V28">
        <f>RANK(Mustand!I83,Mustand!$I$57:$I$110,1)</f>
        <v>17</v>
      </c>
      <c r="W28" s="27" t="str">
        <f t="shared" si="3"/>
        <v> </v>
      </c>
      <c r="X28" s="27" t="str">
        <f t="shared" si="4"/>
        <v> </v>
      </c>
      <c r="AA28" s="30"/>
      <c r="AC28" s="29"/>
      <c r="AI28" s="27"/>
    </row>
    <row r="29" spans="1:35" ht="15.75">
      <c r="A29" s="35">
        <f t="shared" si="5"/>
        <v>28</v>
      </c>
      <c r="B29" s="27" t="s">
        <v>550</v>
      </c>
      <c r="C29" s="27" t="s">
        <v>480</v>
      </c>
      <c r="D29" s="27">
        <v>1</v>
      </c>
      <c r="E29" s="27" t="s">
        <v>485</v>
      </c>
      <c r="F29" s="29">
        <v>11.16</v>
      </c>
      <c r="G29" s="28">
        <v>207</v>
      </c>
      <c r="H29" s="29">
        <v>3.2</v>
      </c>
      <c r="I29" s="27">
        <v>454</v>
      </c>
      <c r="J29" s="37">
        <f t="shared" si="0"/>
        <v>661</v>
      </c>
      <c r="K29" s="29">
        <v>7.6</v>
      </c>
      <c r="L29" s="27">
        <v>717</v>
      </c>
      <c r="M29" s="37">
        <f t="shared" si="1"/>
        <v>1378</v>
      </c>
      <c r="N29" s="29" t="s">
        <v>568</v>
      </c>
      <c r="O29" s="27">
        <v>234</v>
      </c>
      <c r="P29" s="28">
        <f t="shared" si="2"/>
        <v>1612</v>
      </c>
      <c r="Q29" s="27" t="s">
        <v>550</v>
      </c>
      <c r="R29" s="27" t="s">
        <v>480</v>
      </c>
      <c r="S29">
        <f>RANK(Mustand!B84,Mustand!$B$57:$B$110,1)</f>
        <v>45</v>
      </c>
      <c r="T29">
        <f>RANK(Mustand!D84,Mustand!$D$57:$D$110,0)</f>
        <v>30</v>
      </c>
      <c r="U29">
        <f>RANK(Mustand!F84,Mustand!$F$57:$F$110,0)</f>
        <v>9</v>
      </c>
      <c r="V29">
        <f>RANK(Mustand!I84,Mustand!$I$57:$I$110,1)</f>
        <v>26</v>
      </c>
      <c r="W29" s="27">
        <f t="shared" si="3"/>
        <v>5</v>
      </c>
      <c r="X29" s="27">
        <f t="shared" si="4"/>
        <v>27</v>
      </c>
      <c r="AA29" s="30"/>
      <c r="AC29" s="29"/>
      <c r="AI29" s="27"/>
    </row>
    <row r="30" spans="1:35" ht="15.75">
      <c r="A30" s="35">
        <f>A29+1</f>
        <v>29</v>
      </c>
      <c r="B30" s="27" t="s">
        <v>502</v>
      </c>
      <c r="C30" s="27" t="s">
        <v>546</v>
      </c>
      <c r="D30" s="27">
        <v>2</v>
      </c>
      <c r="F30" s="29">
        <v>10.49</v>
      </c>
      <c r="G30" s="28">
        <v>322</v>
      </c>
      <c r="H30" s="29">
        <v>2.88</v>
      </c>
      <c r="I30" s="27">
        <v>352</v>
      </c>
      <c r="J30" s="37">
        <f t="shared" si="0"/>
        <v>674</v>
      </c>
      <c r="K30" s="29">
        <v>4.56</v>
      </c>
      <c r="L30" s="27">
        <v>461</v>
      </c>
      <c r="M30" s="37">
        <f t="shared" si="1"/>
        <v>1135</v>
      </c>
      <c r="N30" s="29" t="s">
        <v>600</v>
      </c>
      <c r="O30" s="27">
        <v>475</v>
      </c>
      <c r="P30" s="28">
        <f t="shared" si="2"/>
        <v>1610</v>
      </c>
      <c r="Q30" s="27" t="s">
        <v>502</v>
      </c>
      <c r="R30" s="27" t="s">
        <v>546</v>
      </c>
      <c r="S30">
        <f>RANK(Mustand!B85,Mustand!$B$57:$B$110,1)</f>
        <v>27</v>
      </c>
      <c r="T30">
        <f>RANK(Mustand!D85,Mustand!$D$57:$D$110,0)</f>
        <v>46</v>
      </c>
      <c r="U30">
        <f>RANK(Mustand!F85,Mustand!$F$57:$F$110,0)</f>
        <v>53</v>
      </c>
      <c r="V30">
        <f>RANK(Mustand!I85,Mustand!$I$57:$I$110,1)</f>
        <v>7</v>
      </c>
      <c r="W30" s="27" t="str">
        <f t="shared" si="3"/>
        <v> </v>
      </c>
      <c r="X30" s="27" t="str">
        <f t="shared" si="4"/>
        <v> </v>
      </c>
      <c r="AA30" s="30"/>
      <c r="AC30" s="29"/>
      <c r="AI30" s="27"/>
    </row>
    <row r="31" spans="1:35" ht="15.75">
      <c r="A31" s="35">
        <f>A30+1</f>
        <v>30</v>
      </c>
      <c r="B31" s="27" t="s">
        <v>511</v>
      </c>
      <c r="C31" s="27" t="s">
        <v>512</v>
      </c>
      <c r="D31" s="27">
        <v>1</v>
      </c>
      <c r="F31" s="29">
        <v>10.16</v>
      </c>
      <c r="G31" s="28">
        <v>377</v>
      </c>
      <c r="H31" s="29">
        <v>3.16</v>
      </c>
      <c r="I31" s="27">
        <v>442</v>
      </c>
      <c r="J31" s="37">
        <f t="shared" si="0"/>
        <v>819</v>
      </c>
      <c r="K31" s="29">
        <v>6.1</v>
      </c>
      <c r="L31" s="27">
        <v>599</v>
      </c>
      <c r="M31" s="37">
        <f t="shared" si="1"/>
        <v>1418</v>
      </c>
      <c r="N31" s="29" t="s">
        <v>564</v>
      </c>
      <c r="O31" s="27">
        <v>182</v>
      </c>
      <c r="P31" s="28">
        <f t="shared" si="2"/>
        <v>1600</v>
      </c>
      <c r="Q31" s="27" t="s">
        <v>511</v>
      </c>
      <c r="R31" s="27" t="s">
        <v>512</v>
      </c>
      <c r="S31">
        <f>RANK(Mustand!B86,Mustand!$B$57:$B$110,1)</f>
        <v>22</v>
      </c>
      <c r="T31">
        <f>RANK(Mustand!D86,Mustand!$D$57:$D$110,0)</f>
        <v>33</v>
      </c>
      <c r="U31">
        <f>RANK(Mustand!F86,Mustand!$F$57:$F$110,0)</f>
        <v>33</v>
      </c>
      <c r="V31">
        <f>RANK(Mustand!I86,Mustand!$I$57:$I$110,1)</f>
        <v>31</v>
      </c>
      <c r="W31" s="27" t="str">
        <f t="shared" si="3"/>
        <v> </v>
      </c>
      <c r="X31" s="27" t="str">
        <f t="shared" si="4"/>
        <v> </v>
      </c>
      <c r="AA31" s="30"/>
      <c r="AC31" s="29"/>
      <c r="AI31" s="27"/>
    </row>
    <row r="32" spans="1:35" ht="15.75">
      <c r="A32" s="35">
        <f t="shared" si="5"/>
        <v>31</v>
      </c>
      <c r="B32" s="27" t="s">
        <v>547</v>
      </c>
      <c r="C32" s="27" t="s">
        <v>548</v>
      </c>
      <c r="D32" s="27">
        <v>2</v>
      </c>
      <c r="F32" s="27">
        <v>10.63</v>
      </c>
      <c r="G32" s="28">
        <v>304</v>
      </c>
      <c r="H32" s="29">
        <v>3.18</v>
      </c>
      <c r="I32" s="27">
        <v>448</v>
      </c>
      <c r="J32" s="37">
        <f t="shared" si="0"/>
        <v>752</v>
      </c>
      <c r="K32" s="29">
        <v>6.33</v>
      </c>
      <c r="L32" s="27">
        <v>617</v>
      </c>
      <c r="M32" s="37">
        <f t="shared" si="1"/>
        <v>1369</v>
      </c>
      <c r="N32" s="27" t="s">
        <v>601</v>
      </c>
      <c r="O32" s="27">
        <v>218</v>
      </c>
      <c r="P32" s="28">
        <f t="shared" si="2"/>
        <v>1587</v>
      </c>
      <c r="Q32" s="27" t="s">
        <v>547</v>
      </c>
      <c r="R32" s="27" t="s">
        <v>548</v>
      </c>
      <c r="S32">
        <f>RANK(Mustand!B87,Mustand!$B$57:$B$110,1)</f>
        <v>36</v>
      </c>
      <c r="T32">
        <f>RANK(Mustand!D87,Mustand!$D$57:$D$110,0)</f>
        <v>32</v>
      </c>
      <c r="U32">
        <f>RANK(Mustand!F87,Mustand!$F$57:$F$110,0)</f>
        <v>26</v>
      </c>
      <c r="V32">
        <f>RANK(Mustand!I87,Mustand!$I$57:$I$110,1)</f>
        <v>28</v>
      </c>
      <c r="W32" s="27" t="str">
        <f t="shared" si="3"/>
        <v> </v>
      </c>
      <c r="X32" s="27" t="str">
        <f t="shared" si="4"/>
        <v> </v>
      </c>
      <c r="AA32" s="30"/>
      <c r="AC32" s="29"/>
      <c r="AI32" s="27"/>
    </row>
    <row r="33" spans="1:35" ht="15.75">
      <c r="A33" s="35">
        <f>A32+1</f>
        <v>32</v>
      </c>
      <c r="B33" s="27" t="s">
        <v>490</v>
      </c>
      <c r="C33" s="27" t="s">
        <v>517</v>
      </c>
      <c r="D33" s="27">
        <v>2</v>
      </c>
      <c r="F33" s="27">
        <v>9.72</v>
      </c>
      <c r="G33" s="28">
        <v>477</v>
      </c>
      <c r="H33" s="29">
        <v>3.15</v>
      </c>
      <c r="I33" s="27">
        <v>439</v>
      </c>
      <c r="J33" s="37">
        <f t="shared" si="0"/>
        <v>916</v>
      </c>
      <c r="K33" s="29">
        <v>6.65</v>
      </c>
      <c r="L33" s="27">
        <v>643</v>
      </c>
      <c r="M33" s="37">
        <f t="shared" si="1"/>
        <v>1559</v>
      </c>
      <c r="N33" s="29" t="s">
        <v>576</v>
      </c>
      <c r="O33" s="27">
        <v>10</v>
      </c>
      <c r="P33" s="28">
        <f t="shared" si="2"/>
        <v>1569</v>
      </c>
      <c r="Q33" s="27" t="s">
        <v>490</v>
      </c>
      <c r="R33" s="27" t="s">
        <v>517</v>
      </c>
      <c r="S33">
        <f>RANK(Mustand!B88,Mustand!$B$57:$B$110,1)</f>
        <v>8</v>
      </c>
      <c r="T33">
        <f>RANK(Mustand!D88,Mustand!$D$57:$D$110,0)</f>
        <v>34</v>
      </c>
      <c r="U33">
        <f>RANK(Mustand!F88,Mustand!$F$57:$F$110,0)</f>
        <v>21</v>
      </c>
      <c r="V33">
        <f>RANK(Mustand!I88,Mustand!$I$57:$I$110,1)</f>
        <v>40</v>
      </c>
      <c r="W33" s="27" t="str">
        <f t="shared" si="3"/>
        <v> </v>
      </c>
      <c r="X33" s="27" t="str">
        <f t="shared" si="4"/>
        <v> </v>
      </c>
      <c r="AA33" s="30"/>
      <c r="AC33" s="29"/>
      <c r="AI33" s="27"/>
    </row>
    <row r="34" spans="1:35" ht="15.75">
      <c r="A34" s="35">
        <f>A33+1</f>
        <v>33</v>
      </c>
      <c r="B34" s="27" t="s">
        <v>498</v>
      </c>
      <c r="C34" s="27" t="s">
        <v>474</v>
      </c>
      <c r="D34" s="27">
        <v>2</v>
      </c>
      <c r="F34" s="27">
        <v>10.53</v>
      </c>
      <c r="G34" s="28">
        <v>322</v>
      </c>
      <c r="H34" s="29">
        <v>3.2</v>
      </c>
      <c r="I34" s="27">
        <v>454</v>
      </c>
      <c r="J34" s="37">
        <f aca="true" t="shared" si="6" ref="J34:J65">G34+I34</f>
        <v>776</v>
      </c>
      <c r="K34" s="29">
        <v>5.38</v>
      </c>
      <c r="L34" s="27">
        <v>536</v>
      </c>
      <c r="M34" s="37">
        <f aca="true" t="shared" si="7" ref="M34:M65">J34+L34</f>
        <v>1312</v>
      </c>
      <c r="N34" s="27" t="s">
        <v>581</v>
      </c>
      <c r="O34" s="27">
        <v>223</v>
      </c>
      <c r="P34" s="28">
        <f aca="true" t="shared" si="8" ref="P34:P65">M34+O34</f>
        <v>1535</v>
      </c>
      <c r="Q34" s="27" t="s">
        <v>498</v>
      </c>
      <c r="R34" s="27" t="s">
        <v>474</v>
      </c>
      <c r="S34">
        <f>RANK(Mustand!B89,Mustand!$B$57:$B$110,1)</f>
        <v>29</v>
      </c>
      <c r="T34">
        <f>RANK(Mustand!D89,Mustand!$D$57:$D$110,0)</f>
        <v>30</v>
      </c>
      <c r="U34">
        <f>RANK(Mustand!F89,Mustand!$F$57:$F$110,0)</f>
        <v>45</v>
      </c>
      <c r="V34">
        <f>RANK(Mustand!I89,Mustand!$I$57:$I$110,1)</f>
        <v>27</v>
      </c>
      <c r="W34" s="27" t="str">
        <f aca="true" t="shared" si="9" ref="W34:W51">IF(E34="N",RANK(X34,$X$2:$X$51,1)," ")</f>
        <v> </v>
      </c>
      <c r="X34" s="27" t="str">
        <f aca="true" t="shared" si="10" ref="X34:X51">IF(E34="N",RANK(P34,$P$2:$P$51)," ")</f>
        <v> </v>
      </c>
      <c r="AA34" s="30"/>
      <c r="AC34" s="29"/>
      <c r="AI34" s="27"/>
    </row>
    <row r="35" spans="1:35" ht="15.75">
      <c r="A35" s="35">
        <f t="shared" si="5"/>
        <v>34</v>
      </c>
      <c r="B35" s="27" t="s">
        <v>549</v>
      </c>
      <c r="C35" s="27" t="s">
        <v>512</v>
      </c>
      <c r="D35" s="27">
        <v>1</v>
      </c>
      <c r="E35" s="27" t="s">
        <v>485</v>
      </c>
      <c r="F35" s="29">
        <v>10.47</v>
      </c>
      <c r="G35" s="28">
        <v>322</v>
      </c>
      <c r="H35" s="29">
        <v>3.4</v>
      </c>
      <c r="I35" s="27">
        <v>515</v>
      </c>
      <c r="J35" s="37">
        <f t="shared" si="6"/>
        <v>837</v>
      </c>
      <c r="K35" s="29">
        <v>5.53</v>
      </c>
      <c r="L35" s="27">
        <v>550</v>
      </c>
      <c r="M35" s="37">
        <f t="shared" si="7"/>
        <v>1387</v>
      </c>
      <c r="N35" s="29" t="s">
        <v>567</v>
      </c>
      <c r="O35" s="27">
        <v>135</v>
      </c>
      <c r="P35" s="28">
        <f t="shared" si="8"/>
        <v>1522</v>
      </c>
      <c r="Q35" s="27" t="s">
        <v>549</v>
      </c>
      <c r="R35" s="27" t="s">
        <v>512</v>
      </c>
      <c r="S35">
        <f>RANK(Mustand!B90,Mustand!$B$57:$B$110,1)</f>
        <v>26</v>
      </c>
      <c r="T35">
        <f>RANK(Mustand!D90,Mustand!$D$57:$D$110,0)</f>
        <v>20</v>
      </c>
      <c r="U35">
        <f>RANK(Mustand!F90,Mustand!$F$57:$F$110,0)</f>
        <v>41</v>
      </c>
      <c r="V35">
        <f>RANK(Mustand!I90,Mustand!$I$57:$I$110,1)</f>
        <v>35</v>
      </c>
      <c r="W35" s="27">
        <f t="shared" si="9"/>
        <v>6</v>
      </c>
      <c r="X35" s="27">
        <f t="shared" si="10"/>
        <v>34</v>
      </c>
      <c r="AA35" s="30"/>
      <c r="AC35" s="29"/>
      <c r="AI35" s="27"/>
    </row>
    <row r="36" spans="1:35" ht="15.75">
      <c r="A36" s="35">
        <f t="shared" si="5"/>
        <v>35</v>
      </c>
      <c r="B36" s="27" t="s">
        <v>530</v>
      </c>
      <c r="C36" s="27" t="s">
        <v>531</v>
      </c>
      <c r="D36" s="27">
        <v>2</v>
      </c>
      <c r="F36" s="29">
        <v>9.84</v>
      </c>
      <c r="G36" s="28">
        <v>456</v>
      </c>
      <c r="H36" s="29">
        <v>3.5</v>
      </c>
      <c r="I36" s="27">
        <v>545</v>
      </c>
      <c r="J36" s="37">
        <f t="shared" si="6"/>
        <v>1001</v>
      </c>
      <c r="K36" s="29">
        <v>5</v>
      </c>
      <c r="L36" s="27">
        <v>502</v>
      </c>
      <c r="M36" s="37">
        <f t="shared" si="7"/>
        <v>1503</v>
      </c>
      <c r="N36" s="29">
        <v>0</v>
      </c>
      <c r="O36" s="27">
        <v>0</v>
      </c>
      <c r="P36" s="28">
        <f t="shared" si="8"/>
        <v>1503</v>
      </c>
      <c r="Q36" s="27" t="s">
        <v>530</v>
      </c>
      <c r="R36" s="27" t="s">
        <v>531</v>
      </c>
      <c r="S36">
        <f>RANK(Mustand!B91,Mustand!$B$57:$B$110,1)</f>
        <v>11</v>
      </c>
      <c r="T36">
        <f>RANK(Mustand!D91,Mustand!$D$57:$D$110,0)</f>
        <v>15</v>
      </c>
      <c r="U36">
        <f>RANK(Mustand!F91,Mustand!$F$57:$F$110,0)</f>
        <v>50</v>
      </c>
      <c r="V36">
        <f>RANK(Mustand!I91,Mustand!$I$57:$I$110,1)</f>
        <v>41</v>
      </c>
      <c r="W36" s="27" t="str">
        <f t="shared" si="9"/>
        <v> </v>
      </c>
      <c r="X36" s="27" t="str">
        <f t="shared" si="10"/>
        <v> </v>
      </c>
      <c r="AA36" s="30"/>
      <c r="AC36" s="29"/>
      <c r="AI36" s="27"/>
    </row>
    <row r="37" spans="1:35" ht="15.75">
      <c r="A37" s="35">
        <f t="shared" si="5"/>
        <v>36</v>
      </c>
      <c r="B37" s="27" t="s">
        <v>487</v>
      </c>
      <c r="C37" s="27" t="s">
        <v>488</v>
      </c>
      <c r="D37" s="27">
        <v>1</v>
      </c>
      <c r="E37" s="27" t="s">
        <v>485</v>
      </c>
      <c r="F37" s="29">
        <v>10.61</v>
      </c>
      <c r="G37" s="28">
        <v>304</v>
      </c>
      <c r="H37" s="29">
        <v>3</v>
      </c>
      <c r="I37" s="27">
        <v>391</v>
      </c>
      <c r="J37" s="37">
        <f t="shared" si="6"/>
        <v>695</v>
      </c>
      <c r="K37" s="29">
        <v>7.64</v>
      </c>
      <c r="L37" s="27">
        <v>720</v>
      </c>
      <c r="M37" s="37">
        <f t="shared" si="7"/>
        <v>1415</v>
      </c>
      <c r="N37" s="29" t="s">
        <v>569</v>
      </c>
      <c r="O37" s="27">
        <v>81</v>
      </c>
      <c r="P37" s="28">
        <f t="shared" si="8"/>
        <v>1496</v>
      </c>
      <c r="Q37" s="27" t="s">
        <v>487</v>
      </c>
      <c r="R37" s="27" t="s">
        <v>488</v>
      </c>
      <c r="S37">
        <f>RANK(Mustand!B92,Mustand!$B$57:$B$110,1)</f>
        <v>35</v>
      </c>
      <c r="T37">
        <f>RANK(Mustand!D92,Mustand!$D$57:$D$110,0)</f>
        <v>41</v>
      </c>
      <c r="U37">
        <f>RANK(Mustand!F92,Mustand!$F$57:$F$110,0)</f>
        <v>8</v>
      </c>
      <c r="V37">
        <f>RANK(Mustand!I92,Mustand!$I$57:$I$110,1)</f>
        <v>38</v>
      </c>
      <c r="W37" s="27">
        <f t="shared" si="9"/>
        <v>7</v>
      </c>
      <c r="X37" s="27">
        <f t="shared" si="10"/>
        <v>36</v>
      </c>
      <c r="AA37" s="30"/>
      <c r="AC37" s="29"/>
      <c r="AI37" s="27"/>
    </row>
    <row r="38" spans="1:35" ht="15.75">
      <c r="A38" s="35">
        <f t="shared" si="5"/>
        <v>37</v>
      </c>
      <c r="B38" s="27" t="s">
        <v>515</v>
      </c>
      <c r="C38" s="27" t="s">
        <v>516</v>
      </c>
      <c r="D38" s="27">
        <v>2</v>
      </c>
      <c r="F38" s="29">
        <v>10.55</v>
      </c>
      <c r="G38" s="28">
        <v>304</v>
      </c>
      <c r="H38" s="29">
        <v>3.25</v>
      </c>
      <c r="I38" s="27">
        <v>470</v>
      </c>
      <c r="J38" s="37">
        <f t="shared" si="6"/>
        <v>774</v>
      </c>
      <c r="K38" s="29">
        <v>6.08</v>
      </c>
      <c r="L38" s="27">
        <v>597</v>
      </c>
      <c r="M38" s="37">
        <f t="shared" si="7"/>
        <v>1371</v>
      </c>
      <c r="N38" s="29" t="s">
        <v>575</v>
      </c>
      <c r="O38" s="27">
        <v>83</v>
      </c>
      <c r="P38" s="28">
        <f t="shared" si="8"/>
        <v>1454</v>
      </c>
      <c r="Q38" s="27" t="s">
        <v>515</v>
      </c>
      <c r="R38" s="27" t="s">
        <v>516</v>
      </c>
      <c r="S38">
        <f>RANK(Mustand!B93,Mustand!$B$57:$B$110,1)</f>
        <v>32</v>
      </c>
      <c r="T38">
        <f>RANK(Mustand!D93,Mustand!$D$57:$D$110,0)</f>
        <v>26</v>
      </c>
      <c r="U38">
        <f>RANK(Mustand!F93,Mustand!$F$57:$F$110,0)</f>
        <v>34</v>
      </c>
      <c r="V38">
        <f>RANK(Mustand!I93,Mustand!$I$57:$I$110,1)</f>
        <v>37</v>
      </c>
      <c r="W38" s="27" t="str">
        <f t="shared" si="9"/>
        <v> </v>
      </c>
      <c r="X38" s="27" t="str">
        <f t="shared" si="10"/>
        <v> </v>
      </c>
      <c r="AA38" s="30"/>
      <c r="AC38" s="29"/>
      <c r="AI38" s="27"/>
    </row>
    <row r="39" spans="1:35" ht="15.75">
      <c r="A39" s="35">
        <f t="shared" si="5"/>
        <v>38</v>
      </c>
      <c r="B39" s="27" t="s">
        <v>469</v>
      </c>
      <c r="C39" s="27" t="s">
        <v>506</v>
      </c>
      <c r="D39" s="27">
        <v>1</v>
      </c>
      <c r="F39" s="29">
        <v>10.78</v>
      </c>
      <c r="G39" s="28">
        <v>270</v>
      </c>
      <c r="H39" s="29">
        <v>3.12</v>
      </c>
      <c r="I39" s="27">
        <v>429</v>
      </c>
      <c r="J39" s="37">
        <f t="shared" si="6"/>
        <v>699</v>
      </c>
      <c r="K39" s="29">
        <v>5.44</v>
      </c>
      <c r="L39" s="27">
        <v>542</v>
      </c>
      <c r="M39" s="37">
        <f t="shared" si="7"/>
        <v>1241</v>
      </c>
      <c r="N39" s="29" t="s">
        <v>560</v>
      </c>
      <c r="O39" s="27">
        <v>206</v>
      </c>
      <c r="P39" s="28">
        <f t="shared" si="8"/>
        <v>1447</v>
      </c>
      <c r="Q39" s="27" t="s">
        <v>469</v>
      </c>
      <c r="R39" s="27" t="s">
        <v>506</v>
      </c>
      <c r="S39">
        <f>RANK(Mustand!B94,Mustand!$B$57:$B$110,1)</f>
        <v>37</v>
      </c>
      <c r="T39">
        <f>RANK(Mustand!D94,Mustand!$D$57:$D$110,0)</f>
        <v>36</v>
      </c>
      <c r="U39">
        <f>RANK(Mustand!F94,Mustand!$F$57:$F$110,0)</f>
        <v>43</v>
      </c>
      <c r="V39">
        <f>RANK(Mustand!I94,Mustand!$I$57:$I$110,1)</f>
        <v>29</v>
      </c>
      <c r="W39" s="27" t="str">
        <f t="shared" si="9"/>
        <v> </v>
      </c>
      <c r="X39" s="27" t="str">
        <f t="shared" si="10"/>
        <v> </v>
      </c>
      <c r="AA39" s="30"/>
      <c r="AC39" s="29"/>
      <c r="AI39" s="27"/>
    </row>
    <row r="40" spans="1:35" ht="15.75">
      <c r="A40" s="35">
        <f t="shared" si="5"/>
        <v>39</v>
      </c>
      <c r="B40" s="27" t="s">
        <v>533</v>
      </c>
      <c r="C40" s="27" t="s">
        <v>534</v>
      </c>
      <c r="D40" s="27">
        <v>2</v>
      </c>
      <c r="F40" s="27">
        <v>10.59</v>
      </c>
      <c r="G40" s="28">
        <v>304</v>
      </c>
      <c r="H40" s="29">
        <v>2.75</v>
      </c>
      <c r="I40" s="27">
        <v>309</v>
      </c>
      <c r="J40" s="37">
        <f t="shared" si="6"/>
        <v>613</v>
      </c>
      <c r="K40" s="29">
        <v>6.77</v>
      </c>
      <c r="L40" s="27">
        <v>653</v>
      </c>
      <c r="M40" s="37">
        <f t="shared" si="7"/>
        <v>1266</v>
      </c>
      <c r="N40" s="27" t="s">
        <v>590</v>
      </c>
      <c r="O40" s="27">
        <v>180</v>
      </c>
      <c r="P40" s="28">
        <f t="shared" si="8"/>
        <v>1446</v>
      </c>
      <c r="Q40" s="27" t="s">
        <v>533</v>
      </c>
      <c r="R40" s="27" t="s">
        <v>534</v>
      </c>
      <c r="S40">
        <f>RANK(Mustand!B95,Mustand!$B$57:$B$110,1)</f>
        <v>34</v>
      </c>
      <c r="T40">
        <f>RANK(Mustand!D95,Mustand!$D$57:$D$110,0)</f>
        <v>48</v>
      </c>
      <c r="U40">
        <f>RANK(Mustand!F95,Mustand!$F$57:$F$110,0)</f>
        <v>16</v>
      </c>
      <c r="V40">
        <f>RANK(Mustand!I95,Mustand!$I$57:$I$110,1)</f>
        <v>32</v>
      </c>
      <c r="W40" s="27" t="str">
        <f t="shared" si="9"/>
        <v> </v>
      </c>
      <c r="X40" s="27" t="str">
        <f t="shared" si="10"/>
        <v> </v>
      </c>
      <c r="AA40" s="30"/>
      <c r="AC40" s="29"/>
      <c r="AI40" s="27"/>
    </row>
    <row r="41" spans="1:35" ht="15.75">
      <c r="A41" s="35">
        <f t="shared" si="5"/>
        <v>40</v>
      </c>
      <c r="B41" s="27" t="s">
        <v>536</v>
      </c>
      <c r="C41" s="27" t="s">
        <v>537</v>
      </c>
      <c r="D41" s="27">
        <v>2</v>
      </c>
      <c r="F41" s="29">
        <v>11.12</v>
      </c>
      <c r="G41" s="28">
        <v>222</v>
      </c>
      <c r="H41" s="29">
        <v>3.1</v>
      </c>
      <c r="I41" s="27">
        <v>423</v>
      </c>
      <c r="J41" s="37">
        <f t="shared" si="6"/>
        <v>645</v>
      </c>
      <c r="K41" s="32">
        <v>5.65</v>
      </c>
      <c r="L41" s="27">
        <v>560</v>
      </c>
      <c r="M41" s="37">
        <f t="shared" si="7"/>
        <v>1205</v>
      </c>
      <c r="N41" s="29" t="s">
        <v>593</v>
      </c>
      <c r="O41" s="27">
        <v>128</v>
      </c>
      <c r="P41" s="28">
        <f t="shared" si="8"/>
        <v>1333</v>
      </c>
      <c r="Q41" s="27" t="s">
        <v>536</v>
      </c>
      <c r="R41" s="27" t="s">
        <v>537</v>
      </c>
      <c r="S41">
        <f>RANK(Mustand!B96,Mustand!$B$57:$B$110,1)</f>
        <v>44</v>
      </c>
      <c r="T41">
        <f>RANK(Mustand!D96,Mustand!$D$57:$D$110,0)</f>
        <v>37</v>
      </c>
      <c r="U41">
        <f>RANK(Mustand!F96,Mustand!$F$57:$F$110,0)</f>
        <v>38</v>
      </c>
      <c r="V41">
        <f>RANK(Mustand!I96,Mustand!$I$57:$I$110,1)</f>
        <v>36</v>
      </c>
      <c r="W41" s="27" t="str">
        <f t="shared" si="9"/>
        <v> </v>
      </c>
      <c r="X41" s="27" t="str">
        <f t="shared" si="10"/>
        <v> </v>
      </c>
      <c r="AA41" s="30"/>
      <c r="AI41" s="27"/>
    </row>
    <row r="42" spans="1:24" ht="15.75">
      <c r="A42" s="35">
        <f t="shared" si="5"/>
        <v>41</v>
      </c>
      <c r="B42" s="27" t="s">
        <v>478</v>
      </c>
      <c r="C42" s="27" t="s">
        <v>479</v>
      </c>
      <c r="D42" s="27">
        <v>2</v>
      </c>
      <c r="F42" s="29">
        <v>10.84</v>
      </c>
      <c r="G42" s="28">
        <v>270</v>
      </c>
      <c r="H42" s="29">
        <v>3.35</v>
      </c>
      <c r="I42" s="27">
        <v>500</v>
      </c>
      <c r="J42" s="37">
        <f t="shared" si="6"/>
        <v>770</v>
      </c>
      <c r="K42" s="29">
        <v>5.38</v>
      </c>
      <c r="L42" s="27">
        <v>536</v>
      </c>
      <c r="M42" s="37">
        <f t="shared" si="7"/>
        <v>1306</v>
      </c>
      <c r="N42" s="29">
        <v>0</v>
      </c>
      <c r="O42" s="27">
        <v>0</v>
      </c>
      <c r="P42" s="28">
        <f t="shared" si="8"/>
        <v>1306</v>
      </c>
      <c r="Q42" s="27" t="s">
        <v>478</v>
      </c>
      <c r="R42" s="27" t="s">
        <v>479</v>
      </c>
      <c r="S42">
        <f>RANK(Mustand!B97,Mustand!$B$57:$B$110,1)</f>
        <v>40</v>
      </c>
      <c r="T42">
        <f>RANK(Mustand!D97,Mustand!$D$57:$D$110,0)</f>
        <v>23</v>
      </c>
      <c r="U42">
        <f>RANK(Mustand!F97,Mustand!$F$57:$F$110,0)</f>
        <v>45</v>
      </c>
      <c r="V42">
        <f>RANK(Mustand!I97,Mustand!$I$57:$I$110,1)</f>
        <v>41</v>
      </c>
      <c r="W42" s="27" t="str">
        <f t="shared" si="9"/>
        <v> </v>
      </c>
      <c r="X42" s="27" t="str">
        <f t="shared" si="10"/>
        <v> </v>
      </c>
    </row>
    <row r="43" spans="1:24" ht="15.75">
      <c r="A43" s="35">
        <f t="shared" si="5"/>
        <v>42</v>
      </c>
      <c r="B43" s="27" t="s">
        <v>551</v>
      </c>
      <c r="C43" s="27" t="s">
        <v>508</v>
      </c>
      <c r="D43" s="27">
        <v>1</v>
      </c>
      <c r="E43" s="27" t="s">
        <v>485</v>
      </c>
      <c r="F43" s="29">
        <v>10.88</v>
      </c>
      <c r="G43" s="28">
        <v>254</v>
      </c>
      <c r="H43" s="29">
        <v>2.93</v>
      </c>
      <c r="I43" s="27">
        <v>369</v>
      </c>
      <c r="J43" s="37">
        <f t="shared" si="6"/>
        <v>623</v>
      </c>
      <c r="K43" s="29">
        <v>6.75</v>
      </c>
      <c r="L43" s="27">
        <v>651</v>
      </c>
      <c r="M43" s="37">
        <f t="shared" si="7"/>
        <v>1274</v>
      </c>
      <c r="N43" s="29">
        <v>0</v>
      </c>
      <c r="O43" s="27">
        <v>0</v>
      </c>
      <c r="P43" s="28">
        <f t="shared" si="8"/>
        <v>1274</v>
      </c>
      <c r="Q43" s="27" t="s">
        <v>551</v>
      </c>
      <c r="R43" s="27" t="s">
        <v>508</v>
      </c>
      <c r="S43">
        <f>RANK(Mustand!B98,Mustand!$B$57:$B$110,1)</f>
        <v>41</v>
      </c>
      <c r="T43">
        <f>RANK(Mustand!D98,Mustand!$D$57:$D$110,0)</f>
        <v>44</v>
      </c>
      <c r="U43">
        <f>RANK(Mustand!F98,Mustand!$F$57:$F$110,0)</f>
        <v>18</v>
      </c>
      <c r="V43">
        <f>RANK(Mustand!I98,Mustand!$I$57:$I$110,1)</f>
        <v>41</v>
      </c>
      <c r="W43" s="27">
        <f t="shared" si="9"/>
        <v>8</v>
      </c>
      <c r="X43" s="27">
        <f t="shared" si="10"/>
        <v>42</v>
      </c>
    </row>
    <row r="44" spans="1:24" ht="15.75">
      <c r="A44" s="35">
        <f t="shared" si="5"/>
        <v>43</v>
      </c>
      <c r="B44" s="27" t="s">
        <v>463</v>
      </c>
      <c r="C44" s="27" t="s">
        <v>501</v>
      </c>
      <c r="D44" s="27">
        <v>2</v>
      </c>
      <c r="F44" s="29">
        <v>11.2</v>
      </c>
      <c r="G44" s="28">
        <v>207</v>
      </c>
      <c r="H44" s="27">
        <v>3.08</v>
      </c>
      <c r="I44" s="27">
        <v>417</v>
      </c>
      <c r="J44" s="37">
        <f t="shared" si="6"/>
        <v>624</v>
      </c>
      <c r="K44" s="29">
        <v>6.7</v>
      </c>
      <c r="L44" s="27">
        <v>647</v>
      </c>
      <c r="M44" s="37">
        <f t="shared" si="7"/>
        <v>1271</v>
      </c>
      <c r="N44" s="27" t="s">
        <v>587</v>
      </c>
      <c r="O44" s="27">
        <v>0</v>
      </c>
      <c r="P44" s="28">
        <f t="shared" si="8"/>
        <v>1271</v>
      </c>
      <c r="Q44" s="27" t="s">
        <v>463</v>
      </c>
      <c r="R44" s="27" t="s">
        <v>501</v>
      </c>
      <c r="S44">
        <f>RANK(Mustand!B99,Mustand!$B$57:$B$110,1)</f>
        <v>47</v>
      </c>
      <c r="T44">
        <f>RANK(Mustand!D99,Mustand!$D$57:$D$110,0)</f>
        <v>39</v>
      </c>
      <c r="U44">
        <f>RANK(Mustand!F99,Mustand!$F$57:$F$110,0)</f>
        <v>20</v>
      </c>
      <c r="V44">
        <f>RANK(Mustand!I99,Mustand!$I$57:$I$110,1)</f>
        <v>41</v>
      </c>
      <c r="W44" s="27" t="str">
        <f t="shared" si="9"/>
        <v> </v>
      </c>
      <c r="X44" s="27" t="str">
        <f t="shared" si="10"/>
        <v> </v>
      </c>
    </row>
    <row r="45" spans="1:24" ht="15.75">
      <c r="A45" s="35">
        <f t="shared" si="5"/>
        <v>44</v>
      </c>
      <c r="B45" s="27" t="s">
        <v>495</v>
      </c>
      <c r="C45" s="27" t="s">
        <v>494</v>
      </c>
      <c r="D45" s="27">
        <v>2</v>
      </c>
      <c r="F45" s="29">
        <v>10.8</v>
      </c>
      <c r="G45" s="28">
        <v>270</v>
      </c>
      <c r="H45" s="29">
        <v>3.1</v>
      </c>
      <c r="I45" s="27">
        <v>423</v>
      </c>
      <c r="J45" s="37">
        <f t="shared" si="6"/>
        <v>693</v>
      </c>
      <c r="K45" s="29">
        <v>5.15</v>
      </c>
      <c r="L45" s="27">
        <v>516</v>
      </c>
      <c r="M45" s="37">
        <f t="shared" si="7"/>
        <v>1209</v>
      </c>
      <c r="N45" s="29" t="s">
        <v>595</v>
      </c>
      <c r="O45" s="27">
        <v>58</v>
      </c>
      <c r="P45" s="28">
        <f t="shared" si="8"/>
        <v>1267</v>
      </c>
      <c r="Q45" s="27" t="s">
        <v>495</v>
      </c>
      <c r="R45" s="27" t="s">
        <v>494</v>
      </c>
      <c r="S45">
        <f>RANK(Mustand!B100,Mustand!$B$57:$B$110,1)</f>
        <v>39</v>
      </c>
      <c r="T45">
        <f>RANK(Mustand!D100,Mustand!$D$57:$D$110,0)</f>
        <v>37</v>
      </c>
      <c r="U45">
        <f>RANK(Mustand!F100,Mustand!$F$57:$F$110,0)</f>
        <v>48</v>
      </c>
      <c r="V45">
        <f>RANK(Mustand!I100,Mustand!$I$57:$I$110,1)</f>
        <v>39</v>
      </c>
      <c r="W45" s="27" t="str">
        <f t="shared" si="9"/>
        <v> </v>
      </c>
      <c r="X45" s="27" t="str">
        <f t="shared" si="10"/>
        <v> </v>
      </c>
    </row>
    <row r="46" spans="1:24" ht="15.75">
      <c r="A46" s="35">
        <f t="shared" si="5"/>
        <v>45</v>
      </c>
      <c r="B46" s="27" t="s">
        <v>467</v>
      </c>
      <c r="C46" s="27" t="s">
        <v>468</v>
      </c>
      <c r="D46" s="27">
        <v>2</v>
      </c>
      <c r="F46" s="29">
        <v>10.92</v>
      </c>
      <c r="G46" s="28">
        <v>254</v>
      </c>
      <c r="H46" s="29">
        <v>2.68</v>
      </c>
      <c r="I46" s="27">
        <v>286</v>
      </c>
      <c r="J46" s="37">
        <f t="shared" si="6"/>
        <v>540</v>
      </c>
      <c r="K46" s="29">
        <v>5.12</v>
      </c>
      <c r="L46" s="27">
        <v>513</v>
      </c>
      <c r="M46" s="37">
        <f t="shared" si="7"/>
        <v>1053</v>
      </c>
      <c r="N46" s="29" t="s">
        <v>596</v>
      </c>
      <c r="O46" s="27">
        <v>202</v>
      </c>
      <c r="P46" s="28">
        <f t="shared" si="8"/>
        <v>1255</v>
      </c>
      <c r="Q46" s="27" t="s">
        <v>467</v>
      </c>
      <c r="R46" s="27" t="s">
        <v>468</v>
      </c>
      <c r="S46">
        <f>RANK(Mustand!B101,Mustand!$B$57:$B$110,1)</f>
        <v>43</v>
      </c>
      <c r="T46">
        <f>RANK(Mustand!D101,Mustand!$D$57:$D$110,0)</f>
        <v>50</v>
      </c>
      <c r="U46">
        <f>RANK(Mustand!F101,Mustand!$F$57:$F$110,0)</f>
        <v>49</v>
      </c>
      <c r="V46">
        <f>RANK(Mustand!I101,Mustand!$I$57:$I$110,1)</f>
        <v>30</v>
      </c>
      <c r="W46" s="27" t="str">
        <f t="shared" si="9"/>
        <v> </v>
      </c>
      <c r="X46" s="27" t="str">
        <f t="shared" si="10"/>
        <v> </v>
      </c>
    </row>
    <row r="47" spans="1:24" ht="15.75">
      <c r="A47" s="35">
        <f t="shared" si="5"/>
        <v>46</v>
      </c>
      <c r="B47" s="27" t="s">
        <v>528</v>
      </c>
      <c r="C47" s="27" t="s">
        <v>529</v>
      </c>
      <c r="D47" s="27">
        <v>2</v>
      </c>
      <c r="F47" s="27">
        <v>10.89</v>
      </c>
      <c r="G47" s="28">
        <v>254</v>
      </c>
      <c r="H47" s="27">
        <v>3.35</v>
      </c>
      <c r="I47" s="27">
        <v>500</v>
      </c>
      <c r="J47" s="37">
        <f t="shared" si="6"/>
        <v>754</v>
      </c>
      <c r="K47" s="29">
        <v>4.95</v>
      </c>
      <c r="L47" s="27">
        <v>497</v>
      </c>
      <c r="M47" s="37">
        <f t="shared" si="7"/>
        <v>1251</v>
      </c>
      <c r="N47" s="29" t="s">
        <v>584</v>
      </c>
      <c r="O47" s="27">
        <v>0</v>
      </c>
      <c r="P47" s="28">
        <f t="shared" si="8"/>
        <v>1251</v>
      </c>
      <c r="Q47" s="27" t="s">
        <v>528</v>
      </c>
      <c r="R47" s="27" t="s">
        <v>529</v>
      </c>
      <c r="S47">
        <f>RANK(Mustand!B102,Mustand!$B$57:$B$110,1)</f>
        <v>42</v>
      </c>
      <c r="T47">
        <f>RANK(Mustand!D102,Mustand!$D$57:$D$110,0)</f>
        <v>23</v>
      </c>
      <c r="U47">
        <f>RANK(Mustand!F102,Mustand!$F$57:$F$110,0)</f>
        <v>51</v>
      </c>
      <c r="V47">
        <f>RANK(Mustand!I102,Mustand!$I$57:$I$110,1)</f>
        <v>41</v>
      </c>
      <c r="W47" s="27" t="str">
        <f t="shared" si="9"/>
        <v> </v>
      </c>
      <c r="X47" s="27" t="str">
        <f t="shared" si="10"/>
        <v> </v>
      </c>
    </row>
    <row r="48" spans="1:24" ht="15.75">
      <c r="A48" s="35">
        <f>A47+1</f>
        <v>47</v>
      </c>
      <c r="B48" s="27" t="s">
        <v>552</v>
      </c>
      <c r="C48" s="27" t="s">
        <v>553</v>
      </c>
      <c r="D48" s="27">
        <v>1</v>
      </c>
      <c r="E48" s="27" t="s">
        <v>485</v>
      </c>
      <c r="F48" s="29">
        <v>11.18</v>
      </c>
      <c r="G48" s="28">
        <v>207</v>
      </c>
      <c r="H48" s="29">
        <v>3.24</v>
      </c>
      <c r="I48" s="27">
        <v>467</v>
      </c>
      <c r="J48" s="37">
        <f t="shared" si="6"/>
        <v>674</v>
      </c>
      <c r="K48" s="29">
        <v>5.48</v>
      </c>
      <c r="L48" s="27">
        <v>545</v>
      </c>
      <c r="M48" s="37">
        <f t="shared" si="7"/>
        <v>1219</v>
      </c>
      <c r="N48" s="29">
        <v>0</v>
      </c>
      <c r="O48" s="27">
        <v>0</v>
      </c>
      <c r="P48" s="28">
        <f t="shared" si="8"/>
        <v>1219</v>
      </c>
      <c r="Q48" s="27" t="s">
        <v>552</v>
      </c>
      <c r="R48" s="27" t="s">
        <v>553</v>
      </c>
      <c r="S48">
        <f>RANK(Mustand!B103,Mustand!$B$57:$B$110,1)</f>
        <v>46</v>
      </c>
      <c r="T48">
        <f>RANK(Mustand!D103,Mustand!$D$57:$D$110,0)</f>
        <v>27</v>
      </c>
      <c r="U48">
        <f>RANK(Mustand!F103,Mustand!$F$57:$F$110,0)</f>
        <v>42</v>
      </c>
      <c r="V48">
        <f>RANK(Mustand!I103,Mustand!$I$57:$I$110,1)</f>
        <v>41</v>
      </c>
      <c r="W48" s="27">
        <f t="shared" si="9"/>
        <v>9</v>
      </c>
      <c r="X48" s="27">
        <f t="shared" si="10"/>
        <v>47</v>
      </c>
    </row>
    <row r="49" spans="1:24" ht="15.75">
      <c r="A49" s="35">
        <f t="shared" si="5"/>
        <v>48</v>
      </c>
      <c r="B49" s="27" t="s">
        <v>471</v>
      </c>
      <c r="C49" s="27" t="s">
        <v>468</v>
      </c>
      <c r="D49" s="27">
        <v>2</v>
      </c>
      <c r="F49" s="27">
        <v>11.39</v>
      </c>
      <c r="G49" s="28">
        <v>176</v>
      </c>
      <c r="H49" s="27">
        <v>2.82</v>
      </c>
      <c r="I49" s="27">
        <v>333</v>
      </c>
      <c r="J49" s="37">
        <f t="shared" si="6"/>
        <v>509</v>
      </c>
      <c r="K49" s="27">
        <v>6.75</v>
      </c>
      <c r="L49" s="27">
        <v>651</v>
      </c>
      <c r="M49" s="37">
        <f t="shared" si="7"/>
        <v>1160</v>
      </c>
      <c r="N49" s="27" t="s">
        <v>602</v>
      </c>
      <c r="O49" s="27">
        <v>0</v>
      </c>
      <c r="P49" s="28">
        <f t="shared" si="8"/>
        <v>1160</v>
      </c>
      <c r="Q49" s="27" t="s">
        <v>471</v>
      </c>
      <c r="R49" s="27" t="s">
        <v>468</v>
      </c>
      <c r="S49">
        <f>RANK(Mustand!B104,Mustand!$B$57:$B$110,1)</f>
        <v>48</v>
      </c>
      <c r="T49">
        <f>RANK(Mustand!D104,Mustand!$D$57:$D$110,0)</f>
        <v>47</v>
      </c>
      <c r="U49">
        <f>RANK(Mustand!F104,Mustand!$F$57:$F$110,0)</f>
        <v>18</v>
      </c>
      <c r="V49">
        <f>RANK(Mustand!I104,Mustand!$I$57:$I$110,1)</f>
        <v>41</v>
      </c>
      <c r="W49" s="27" t="str">
        <f t="shared" si="9"/>
        <v> </v>
      </c>
      <c r="X49" s="27" t="str">
        <f t="shared" si="10"/>
        <v> </v>
      </c>
    </row>
    <row r="50" spans="1:24" ht="15.75">
      <c r="A50" s="35">
        <f t="shared" si="5"/>
        <v>49</v>
      </c>
      <c r="B50" s="27" t="s">
        <v>518</v>
      </c>
      <c r="C50" s="27" t="s">
        <v>519</v>
      </c>
      <c r="D50" s="27">
        <v>2</v>
      </c>
      <c r="F50" s="29">
        <v>12.7</v>
      </c>
      <c r="G50" s="28">
        <v>7</v>
      </c>
      <c r="H50" s="29">
        <v>2.94</v>
      </c>
      <c r="I50" s="27">
        <v>372</v>
      </c>
      <c r="J50" s="37">
        <f t="shared" si="6"/>
        <v>379</v>
      </c>
      <c r="K50" s="29">
        <v>6.05</v>
      </c>
      <c r="L50" s="27">
        <v>594</v>
      </c>
      <c r="M50" s="37">
        <f t="shared" si="7"/>
        <v>973</v>
      </c>
      <c r="N50" s="27" t="s">
        <v>578</v>
      </c>
      <c r="O50" s="27">
        <v>0</v>
      </c>
      <c r="P50" s="28">
        <f t="shared" si="8"/>
        <v>973</v>
      </c>
      <c r="Q50" s="27" t="s">
        <v>518</v>
      </c>
      <c r="R50" s="27" t="s">
        <v>519</v>
      </c>
      <c r="S50">
        <f>RANK(Mustand!B105,Mustand!$B$57:$B$110,1)</f>
        <v>51</v>
      </c>
      <c r="T50">
        <f>RANK(Mustand!D105,Mustand!$D$57:$D$110,0)</f>
        <v>43</v>
      </c>
      <c r="U50">
        <f>RANK(Mustand!F105,Mustand!$F$57:$F$110,0)</f>
        <v>35</v>
      </c>
      <c r="V50">
        <f>RANK(Mustand!I105,Mustand!$I$57:$I$110,1)</f>
        <v>41</v>
      </c>
      <c r="W50" s="27" t="str">
        <f t="shared" si="9"/>
        <v> </v>
      </c>
      <c r="X50" s="27" t="str">
        <f t="shared" si="10"/>
        <v> </v>
      </c>
    </row>
    <row r="51" spans="1:24" ht="15.75">
      <c r="A51" s="35">
        <f t="shared" si="5"/>
        <v>50</v>
      </c>
      <c r="B51" s="27" t="s">
        <v>491</v>
      </c>
      <c r="C51" s="27" t="s">
        <v>492</v>
      </c>
      <c r="D51" s="27">
        <v>2</v>
      </c>
      <c r="F51" s="29">
        <v>99</v>
      </c>
      <c r="G51" s="28">
        <v>0</v>
      </c>
      <c r="H51" s="27">
        <v>2.58</v>
      </c>
      <c r="I51" s="27">
        <v>252</v>
      </c>
      <c r="J51" s="37">
        <f t="shared" si="6"/>
        <v>252</v>
      </c>
      <c r="K51" s="29">
        <v>6.8</v>
      </c>
      <c r="L51" s="27">
        <v>655</v>
      </c>
      <c r="M51" s="37">
        <f t="shared" si="7"/>
        <v>907</v>
      </c>
      <c r="N51" s="27">
        <v>0</v>
      </c>
      <c r="O51" s="27">
        <v>0</v>
      </c>
      <c r="P51" s="28">
        <f t="shared" si="8"/>
        <v>907</v>
      </c>
      <c r="Q51" s="27" t="s">
        <v>491</v>
      </c>
      <c r="R51" s="27" t="s">
        <v>492</v>
      </c>
      <c r="S51">
        <f>RANK(Mustand!B106,Mustand!$B$57:$B$110,1)</f>
        <v>52</v>
      </c>
      <c r="T51">
        <f>RANK(Mustand!D106,Mustand!$D$57:$D$110,0)</f>
        <v>52</v>
      </c>
      <c r="U51">
        <f>RANK(Mustand!F106,Mustand!$F$57:$F$110,0)</f>
        <v>14</v>
      </c>
      <c r="V51">
        <f>RANK(Mustand!I106,Mustand!$I$57:$I$110,1)</f>
        <v>41</v>
      </c>
      <c r="W51" s="27" t="str">
        <f t="shared" si="9"/>
        <v> </v>
      </c>
      <c r="X51" s="27" t="str">
        <f t="shared" si="10"/>
        <v> </v>
      </c>
    </row>
    <row r="52" spans="1:29" ht="15.75">
      <c r="A52" s="35">
        <f t="shared" si="5"/>
        <v>51</v>
      </c>
      <c r="B52" s="27" t="s">
        <v>482</v>
      </c>
      <c r="C52" s="27" t="s">
        <v>483</v>
      </c>
      <c r="D52" s="27">
        <v>1</v>
      </c>
      <c r="F52" s="27">
        <v>12.55</v>
      </c>
      <c r="G52" s="28">
        <v>18</v>
      </c>
      <c r="H52" s="29">
        <v>2.7</v>
      </c>
      <c r="I52" s="27">
        <v>293</v>
      </c>
      <c r="J52" s="37">
        <f t="shared" si="6"/>
        <v>311</v>
      </c>
      <c r="K52" s="29">
        <v>5.55</v>
      </c>
      <c r="L52" s="27">
        <v>551</v>
      </c>
      <c r="M52" s="37">
        <f t="shared" si="7"/>
        <v>862</v>
      </c>
      <c r="N52" s="29">
        <v>0</v>
      </c>
      <c r="O52" s="27">
        <v>0</v>
      </c>
      <c r="P52" s="28">
        <f t="shared" si="8"/>
        <v>862</v>
      </c>
      <c r="Q52" s="27" t="s">
        <v>482</v>
      </c>
      <c r="R52" s="27" t="s">
        <v>483</v>
      </c>
      <c r="S52">
        <f>RANK(Mustand!B107,Mustand!$B$57:$B$110,1)</f>
        <v>50</v>
      </c>
      <c r="T52">
        <f>RANK(Mustand!D107,Mustand!$D$57:$D$110,0)</f>
        <v>49</v>
      </c>
      <c r="U52">
        <f>RANK(Mustand!F107,Mustand!$F$57:$F$110,0)</f>
        <v>40</v>
      </c>
      <c r="V52">
        <f>RANK(Mustand!I107,Mustand!$I$57:$I$110,1)</f>
        <v>41</v>
      </c>
      <c r="AC52" s="31"/>
    </row>
    <row r="53" spans="1:22" ht="15.75">
      <c r="A53" s="35">
        <f t="shared" si="5"/>
        <v>52</v>
      </c>
      <c r="B53" s="27" t="s">
        <v>487</v>
      </c>
      <c r="C53" s="27" t="s">
        <v>557</v>
      </c>
      <c r="D53" s="27">
        <v>1</v>
      </c>
      <c r="E53" s="27" t="s">
        <v>485</v>
      </c>
      <c r="F53" s="29">
        <v>99</v>
      </c>
      <c r="G53" s="28">
        <v>0</v>
      </c>
      <c r="H53" s="27">
        <v>2.64</v>
      </c>
      <c r="I53" s="27">
        <v>272</v>
      </c>
      <c r="J53" s="37">
        <f t="shared" si="6"/>
        <v>272</v>
      </c>
      <c r="K53" s="29">
        <v>6</v>
      </c>
      <c r="L53" s="27">
        <v>590</v>
      </c>
      <c r="M53" s="37">
        <f t="shared" si="7"/>
        <v>862</v>
      </c>
      <c r="N53" s="27">
        <v>0</v>
      </c>
      <c r="O53" s="27">
        <v>0</v>
      </c>
      <c r="P53" s="28">
        <f t="shared" si="8"/>
        <v>862</v>
      </c>
      <c r="Q53" s="27" t="s">
        <v>487</v>
      </c>
      <c r="R53" s="27" t="s">
        <v>557</v>
      </c>
      <c r="S53">
        <f>RANK(Mustand!B108,Mustand!$B$57:$B$110,1)</f>
        <v>52</v>
      </c>
      <c r="T53">
        <f>RANK(Mustand!D108,Mustand!$D$57:$D$110,0)</f>
        <v>51</v>
      </c>
      <c r="U53">
        <f>RANK(Mustand!F108,Mustand!$F$57:$F$110,0)</f>
        <v>36</v>
      </c>
      <c r="V53">
        <f>RANK(Mustand!I108,Mustand!$I$57:$I$110,1)</f>
        <v>41</v>
      </c>
    </row>
    <row r="54" spans="1:22" ht="15.75">
      <c r="A54" s="35">
        <f t="shared" si="5"/>
        <v>53</v>
      </c>
      <c r="B54" s="58" t="s">
        <v>477</v>
      </c>
      <c r="C54" s="58" t="s">
        <v>535</v>
      </c>
      <c r="D54" s="27">
        <v>2</v>
      </c>
      <c r="E54" s="58"/>
      <c r="F54" s="29">
        <v>12.36</v>
      </c>
      <c r="G54" s="28">
        <v>42</v>
      </c>
      <c r="H54" s="29">
        <v>2.32</v>
      </c>
      <c r="I54" s="27">
        <v>159</v>
      </c>
      <c r="J54" s="37">
        <f t="shared" si="6"/>
        <v>201</v>
      </c>
      <c r="K54" s="29">
        <v>6.33</v>
      </c>
      <c r="L54" s="27">
        <v>617</v>
      </c>
      <c r="M54" s="37">
        <f t="shared" si="7"/>
        <v>818</v>
      </c>
      <c r="N54" s="29" t="s">
        <v>591</v>
      </c>
      <c r="O54" s="27">
        <v>0</v>
      </c>
      <c r="P54" s="28">
        <f t="shared" si="8"/>
        <v>818</v>
      </c>
      <c r="Q54" s="58" t="s">
        <v>477</v>
      </c>
      <c r="R54" s="58" t="s">
        <v>535</v>
      </c>
      <c r="S54">
        <f>RANK(Mustand!B109,Mustand!$B$57:$B$110,1)</f>
        <v>49</v>
      </c>
      <c r="T54">
        <f>RANK(Mustand!D109,Mustand!$D$57:$D$110,0)</f>
        <v>53</v>
      </c>
      <c r="U54">
        <f>RANK(Mustand!F109,Mustand!$F$57:$F$110,0)</f>
        <v>26</v>
      </c>
      <c r="V54">
        <f>RANK(Mustand!I109,Mustand!$I$57:$I$110,1)</f>
        <v>41</v>
      </c>
    </row>
  </sheetData>
  <sheetProtection/>
  <autoFilter ref="C1:D54"/>
  <printOptions/>
  <pageMargins left="0.23" right="0.55" top="1" bottom="1" header="0.5" footer="0.5"/>
  <pageSetup horizontalDpi="360" verticalDpi="360" orientation="landscape" paperSize="9" scale="85" r:id="rId1"/>
  <headerFooter alignWithMargins="0">
    <oddHeader>&amp;CJaanus Kala 5-võistlus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140625" style="0" customWidth="1"/>
    <col min="2" max="2" width="15.57421875" style="0" customWidth="1"/>
    <col min="3" max="3" width="10.421875" style="0" customWidth="1"/>
  </cols>
  <sheetData>
    <row r="1" spans="3:5" ht="18">
      <c r="C1" s="59" t="s">
        <v>6</v>
      </c>
      <c r="E1" s="65" t="s">
        <v>503</v>
      </c>
    </row>
    <row r="3" spans="3:4" ht="15">
      <c r="C3" s="36"/>
      <c r="D3" s="36"/>
    </row>
    <row r="4" spans="1:5" ht="15">
      <c r="A4" s="27" t="s">
        <v>513</v>
      </c>
      <c r="B4" s="27" t="s">
        <v>514</v>
      </c>
      <c r="C4" s="23"/>
      <c r="D4" s="23"/>
      <c r="E4" s="23"/>
    </row>
    <row r="5" spans="1:5" ht="15">
      <c r="A5" s="27" t="s">
        <v>515</v>
      </c>
      <c r="B5" s="27" t="s">
        <v>516</v>
      </c>
      <c r="C5" s="23"/>
      <c r="D5" s="23"/>
      <c r="E5" s="23"/>
    </row>
    <row r="6" spans="1:5" ht="15">
      <c r="A6" s="27" t="s">
        <v>490</v>
      </c>
      <c r="B6" s="27" t="s">
        <v>517</v>
      </c>
      <c r="C6" s="23"/>
      <c r="D6" s="23"/>
      <c r="E6" s="23"/>
    </row>
    <row r="7" spans="1:5" ht="15">
      <c r="A7" s="27" t="s">
        <v>489</v>
      </c>
      <c r="B7" s="27" t="s">
        <v>450</v>
      </c>
      <c r="C7" s="23"/>
      <c r="D7" s="23"/>
      <c r="E7" s="23"/>
    </row>
    <row r="8" spans="1:5" ht="15">
      <c r="A8" s="27" t="s">
        <v>518</v>
      </c>
      <c r="B8" s="27" t="s">
        <v>519</v>
      </c>
      <c r="C8" s="23"/>
      <c r="D8" s="23"/>
      <c r="E8" s="23"/>
    </row>
    <row r="9" spans="1:5" ht="15">
      <c r="A9" s="27" t="s">
        <v>520</v>
      </c>
      <c r="B9" s="27" t="s">
        <v>521</v>
      </c>
      <c r="C9" s="23"/>
      <c r="D9" s="23"/>
      <c r="E9" s="23"/>
    </row>
    <row r="10" spans="1:5" ht="15">
      <c r="A10" s="27" t="s">
        <v>478</v>
      </c>
      <c r="B10" s="27" t="s">
        <v>479</v>
      </c>
      <c r="C10" s="23"/>
      <c r="D10" s="23"/>
      <c r="E10" s="23"/>
    </row>
    <row r="11" spans="1:5" ht="15">
      <c r="A11" s="27" t="s">
        <v>522</v>
      </c>
      <c r="B11" s="27" t="s">
        <v>523</v>
      </c>
      <c r="C11" s="23"/>
      <c r="D11" s="23"/>
      <c r="E11" s="23"/>
    </row>
    <row r="12" spans="1:5" ht="15">
      <c r="A12" s="27" t="s">
        <v>498</v>
      </c>
      <c r="B12" s="27" t="s">
        <v>474</v>
      </c>
      <c r="C12" s="23"/>
      <c r="D12" s="23"/>
      <c r="E12" s="23"/>
    </row>
    <row r="13" spans="1:5" ht="15">
      <c r="A13" s="27" t="s">
        <v>524</v>
      </c>
      <c r="B13" s="27" t="s">
        <v>525</v>
      </c>
      <c r="C13" s="23"/>
      <c r="D13" s="23"/>
      <c r="E13" s="23"/>
    </row>
    <row r="14" spans="1:5" ht="15">
      <c r="A14" s="27" t="s">
        <v>526</v>
      </c>
      <c r="B14" s="27" t="s">
        <v>527</v>
      </c>
      <c r="C14" s="23"/>
      <c r="D14" s="23"/>
      <c r="E14" s="23"/>
    </row>
    <row r="15" spans="1:5" ht="15">
      <c r="A15" s="27" t="s">
        <v>528</v>
      </c>
      <c r="B15" s="27" t="s">
        <v>529</v>
      </c>
      <c r="C15" s="23"/>
      <c r="D15" s="23"/>
      <c r="E15" s="23"/>
    </row>
    <row r="16" spans="1:5" ht="15">
      <c r="A16" s="27" t="s">
        <v>530</v>
      </c>
      <c r="B16" s="27" t="s">
        <v>531</v>
      </c>
      <c r="C16" s="23"/>
      <c r="D16" s="23"/>
      <c r="E16" s="23"/>
    </row>
    <row r="17" spans="1:5" ht="15">
      <c r="A17" s="27" t="s">
        <v>472</v>
      </c>
      <c r="B17" s="27" t="s">
        <v>473</v>
      </c>
      <c r="C17" s="23"/>
      <c r="D17" s="23"/>
      <c r="E17" s="23"/>
    </row>
    <row r="18" spans="1:5" ht="15">
      <c r="A18" s="27" t="s">
        <v>493</v>
      </c>
      <c r="B18" s="27" t="s">
        <v>473</v>
      </c>
      <c r="C18" s="23"/>
      <c r="D18" s="23"/>
      <c r="E18" s="23"/>
    </row>
    <row r="19" spans="1:5" ht="15">
      <c r="A19" s="27" t="s">
        <v>491</v>
      </c>
      <c r="B19" s="27" t="s">
        <v>492</v>
      </c>
      <c r="C19" s="23"/>
      <c r="D19" s="23"/>
      <c r="E19" s="23"/>
    </row>
    <row r="20" spans="1:5" ht="15">
      <c r="A20" s="27" t="s">
        <v>463</v>
      </c>
      <c r="B20" s="27" t="s">
        <v>501</v>
      </c>
      <c r="C20" s="23"/>
      <c r="D20" s="23"/>
      <c r="E20" s="23"/>
    </row>
    <row r="21" spans="1:5" ht="15">
      <c r="A21" s="27" t="s">
        <v>475</v>
      </c>
      <c r="B21" s="27" t="s">
        <v>476</v>
      </c>
      <c r="C21" s="23"/>
      <c r="D21" s="23"/>
      <c r="E21" s="23"/>
    </row>
    <row r="22" spans="1:5" ht="15">
      <c r="A22" s="27" t="s">
        <v>530</v>
      </c>
      <c r="B22" s="27" t="s">
        <v>532</v>
      </c>
      <c r="C22" s="23"/>
      <c r="D22" s="23"/>
      <c r="E22" s="23"/>
    </row>
    <row r="23" spans="1:5" ht="15">
      <c r="A23" s="27" t="s">
        <v>533</v>
      </c>
      <c r="B23" s="27" t="s">
        <v>534</v>
      </c>
      <c r="C23" s="23"/>
      <c r="D23" s="23"/>
      <c r="E23" s="23"/>
    </row>
    <row r="24" spans="1:5" ht="15">
      <c r="A24" s="27" t="s">
        <v>496</v>
      </c>
      <c r="B24" s="27" t="s">
        <v>497</v>
      </c>
      <c r="C24" s="23"/>
      <c r="D24" s="23"/>
      <c r="E24" s="23"/>
    </row>
    <row r="25" spans="1:5" ht="15">
      <c r="A25" s="58" t="s">
        <v>477</v>
      </c>
      <c r="B25" s="58" t="s">
        <v>535</v>
      </c>
      <c r="C25" s="23"/>
      <c r="D25" s="23"/>
      <c r="E25" s="23"/>
    </row>
    <row r="26" spans="1:5" ht="15">
      <c r="A26" s="27" t="s">
        <v>499</v>
      </c>
      <c r="B26" s="27" t="s">
        <v>447</v>
      </c>
      <c r="C26" s="23"/>
      <c r="D26" s="23"/>
      <c r="E26" s="23"/>
    </row>
    <row r="27" spans="1:5" ht="15">
      <c r="A27" s="27" t="s">
        <v>536</v>
      </c>
      <c r="B27" s="27" t="s">
        <v>537</v>
      </c>
      <c r="C27" s="23"/>
      <c r="D27" s="23"/>
      <c r="E27" s="23"/>
    </row>
    <row r="28" spans="1:5" ht="15">
      <c r="A28" s="27" t="s">
        <v>538</v>
      </c>
      <c r="B28" s="27" t="s">
        <v>539</v>
      </c>
      <c r="C28" s="23"/>
      <c r="D28" s="23"/>
      <c r="E28" s="23"/>
    </row>
    <row r="29" spans="1:5" ht="15">
      <c r="A29" s="27" t="s">
        <v>495</v>
      </c>
      <c r="B29" s="27" t="s">
        <v>494</v>
      </c>
      <c r="C29" s="23"/>
      <c r="D29" s="23"/>
      <c r="E29" s="23"/>
    </row>
    <row r="30" spans="1:5" ht="15">
      <c r="A30" s="27" t="s">
        <v>467</v>
      </c>
      <c r="B30" s="27" t="s">
        <v>468</v>
      </c>
      <c r="C30" s="23"/>
      <c r="D30" s="23"/>
      <c r="E30" s="23"/>
    </row>
    <row r="31" spans="1:5" ht="15">
      <c r="A31" s="27" t="s">
        <v>540</v>
      </c>
      <c r="B31" s="27" t="s">
        <v>541</v>
      </c>
      <c r="C31" s="23"/>
      <c r="D31" s="23"/>
      <c r="E31" s="23"/>
    </row>
    <row r="32" spans="1:5" ht="15">
      <c r="A32" s="27" t="s">
        <v>542</v>
      </c>
      <c r="B32" s="27" t="s">
        <v>543</v>
      </c>
      <c r="C32" s="23"/>
      <c r="D32" s="23"/>
      <c r="E32" s="23"/>
    </row>
    <row r="33" spans="1:5" ht="15">
      <c r="A33" s="27" t="s">
        <v>544</v>
      </c>
      <c r="B33" s="27" t="s">
        <v>545</v>
      </c>
      <c r="C33" s="23"/>
      <c r="D33" s="23"/>
      <c r="E33" s="23"/>
    </row>
    <row r="34" spans="1:5" ht="15">
      <c r="A34" s="27" t="s">
        <v>502</v>
      </c>
      <c r="B34" s="27" t="s">
        <v>546</v>
      </c>
      <c r="C34" s="23"/>
      <c r="D34" s="23"/>
      <c r="E34" s="23"/>
    </row>
    <row r="35" spans="1:5" ht="15">
      <c r="A35" s="27" t="s">
        <v>547</v>
      </c>
      <c r="B35" s="27" t="s">
        <v>548</v>
      </c>
      <c r="C35" s="23"/>
      <c r="D35" s="23"/>
      <c r="E35" s="2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30" sqref="B29:B30"/>
    </sheetView>
  </sheetViews>
  <sheetFormatPr defaultColWidth="9.140625" defaultRowHeight="12.75"/>
  <cols>
    <col min="1" max="1" width="10.140625" style="0" customWidth="1"/>
    <col min="2" max="2" width="15.57421875" style="0" customWidth="1"/>
    <col min="4" max="4" width="10.421875" style="0" customWidth="1"/>
  </cols>
  <sheetData>
    <row r="1" spans="4:6" ht="18">
      <c r="D1" s="59" t="s">
        <v>375</v>
      </c>
      <c r="F1" s="65" t="s">
        <v>449</v>
      </c>
    </row>
    <row r="3" spans="3:5" ht="15">
      <c r="C3" s="36"/>
      <c r="D3" s="36"/>
      <c r="E3" s="36"/>
    </row>
    <row r="4" spans="1:4" ht="15">
      <c r="A4" s="27" t="s">
        <v>482</v>
      </c>
      <c r="B4" s="27" t="s">
        <v>483</v>
      </c>
      <c r="D4" s="23"/>
    </row>
    <row r="5" spans="1:4" ht="15">
      <c r="A5" s="27" t="s">
        <v>500</v>
      </c>
      <c r="B5" s="27" t="s">
        <v>448</v>
      </c>
      <c r="D5" s="23"/>
    </row>
    <row r="6" spans="1:4" ht="15">
      <c r="A6" s="27" t="s">
        <v>469</v>
      </c>
      <c r="B6" s="27" t="s">
        <v>506</v>
      </c>
      <c r="D6" s="23"/>
    </row>
    <row r="7" spans="1:4" ht="15">
      <c r="A7" s="27" t="s">
        <v>470</v>
      </c>
      <c r="B7" s="27" t="s">
        <v>451</v>
      </c>
      <c r="D7" s="23"/>
    </row>
    <row r="8" spans="1:4" ht="15">
      <c r="A8" s="27" t="s">
        <v>507</v>
      </c>
      <c r="B8" s="27" t="s">
        <v>508</v>
      </c>
      <c r="D8" s="23"/>
    </row>
    <row r="9" spans="1:4" ht="15">
      <c r="A9" s="27" t="s">
        <v>487</v>
      </c>
      <c r="B9" s="27" t="s">
        <v>452</v>
      </c>
      <c r="D9" s="23"/>
    </row>
    <row r="10" spans="1:4" ht="15">
      <c r="A10" s="27" t="s">
        <v>509</v>
      </c>
      <c r="B10" s="27" t="s">
        <v>510</v>
      </c>
      <c r="D10" s="23"/>
    </row>
    <row r="11" spans="1:4" ht="15">
      <c r="A11" s="27" t="s">
        <v>511</v>
      </c>
      <c r="B11" s="27" t="s">
        <v>512</v>
      </c>
      <c r="D11" s="23"/>
    </row>
    <row r="12" spans="1:4" ht="15">
      <c r="A12" s="27" t="s">
        <v>466</v>
      </c>
      <c r="B12" s="27" t="s">
        <v>465</v>
      </c>
      <c r="D12" s="23"/>
    </row>
    <row r="13" spans="1:4" ht="15">
      <c r="A13" s="27" t="s">
        <v>464</v>
      </c>
      <c r="B13" s="27" t="s">
        <v>465</v>
      </c>
      <c r="D13" s="23"/>
    </row>
    <row r="14" spans="1:4" ht="15">
      <c r="A14" s="27" t="s">
        <v>549</v>
      </c>
      <c r="B14" s="27" t="s">
        <v>512</v>
      </c>
      <c r="D14" s="23"/>
    </row>
    <row r="15" spans="1:4" ht="15">
      <c r="A15" s="27" t="s">
        <v>550</v>
      </c>
      <c r="B15" s="27" t="s">
        <v>480</v>
      </c>
      <c r="D15" s="23"/>
    </row>
    <row r="16" spans="1:4" ht="15">
      <c r="A16" s="27" t="s">
        <v>551</v>
      </c>
      <c r="B16" s="27" t="s">
        <v>508</v>
      </c>
      <c r="D16" s="23"/>
    </row>
    <row r="17" spans="1:4" ht="15">
      <c r="A17" s="27" t="s">
        <v>552</v>
      </c>
      <c r="B17" s="27" t="s">
        <v>553</v>
      </c>
      <c r="D17" s="23"/>
    </row>
    <row r="18" spans="1:4" ht="15">
      <c r="A18" s="27" t="s">
        <v>487</v>
      </c>
      <c r="B18" s="27" t="s">
        <v>488</v>
      </c>
      <c r="D18" s="23"/>
    </row>
    <row r="19" spans="1:4" ht="15">
      <c r="A19" s="27" t="s">
        <v>554</v>
      </c>
      <c r="B19" s="27" t="s">
        <v>555</v>
      </c>
      <c r="D19" s="23"/>
    </row>
    <row r="20" spans="1:4" ht="15">
      <c r="A20" s="27" t="s">
        <v>486</v>
      </c>
      <c r="B20" s="27" t="s">
        <v>473</v>
      </c>
      <c r="D20" s="23"/>
    </row>
    <row r="21" spans="1:4" ht="15">
      <c r="A21" s="27" t="s">
        <v>481</v>
      </c>
      <c r="B21" s="27" t="s">
        <v>556</v>
      </c>
      <c r="D21" s="23"/>
    </row>
    <row r="22" spans="1:4" ht="15">
      <c r="A22" s="27" t="s">
        <v>487</v>
      </c>
      <c r="B22" s="27" t="s">
        <v>557</v>
      </c>
      <c r="D22" s="23"/>
    </row>
    <row r="23" spans="1:4" ht="15">
      <c r="A23" s="27" t="s">
        <v>558</v>
      </c>
      <c r="B23" s="27" t="s">
        <v>546</v>
      </c>
      <c r="D23" s="2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5">
      <selection activeCell="D24" sqref="D24"/>
    </sheetView>
  </sheetViews>
  <sheetFormatPr defaultColWidth="9.140625" defaultRowHeight="12.75"/>
  <sheetData>
    <row r="1" ht="18">
      <c r="D1" s="59" t="s">
        <v>453</v>
      </c>
    </row>
    <row r="2" ht="12.75">
      <c r="B2" t="s">
        <v>376</v>
      </c>
    </row>
    <row r="4" spans="1:4" ht="12.75">
      <c r="A4" s="17">
        <v>1</v>
      </c>
      <c r="B4" t="s">
        <v>454</v>
      </c>
      <c r="D4">
        <v>11.99</v>
      </c>
    </row>
    <row r="5" spans="1:4" ht="12.75">
      <c r="A5">
        <v>10</v>
      </c>
      <c r="B5" t="s">
        <v>455</v>
      </c>
      <c r="D5">
        <v>12.92</v>
      </c>
    </row>
    <row r="8" ht="12.75">
      <c r="B8" t="s">
        <v>6</v>
      </c>
    </row>
    <row r="10" spans="1:4" ht="12.75">
      <c r="A10">
        <v>1</v>
      </c>
      <c r="B10" t="s">
        <v>454</v>
      </c>
      <c r="D10">
        <v>5.92</v>
      </c>
    </row>
    <row r="11" spans="1:4" ht="12.75">
      <c r="A11">
        <v>10</v>
      </c>
      <c r="B11" t="s">
        <v>456</v>
      </c>
      <c r="D11">
        <v>5.42</v>
      </c>
    </row>
    <row r="14" ht="12.75">
      <c r="B14" t="s">
        <v>8</v>
      </c>
    </row>
    <row r="16" spans="1:4" ht="12.75">
      <c r="A16">
        <v>1</v>
      </c>
      <c r="B16" t="s">
        <v>457</v>
      </c>
      <c r="D16">
        <v>13.49</v>
      </c>
    </row>
    <row r="17" spans="1:4" ht="12.75">
      <c r="A17">
        <v>10</v>
      </c>
      <c r="B17" t="s">
        <v>458</v>
      </c>
      <c r="D17">
        <v>11.31</v>
      </c>
    </row>
    <row r="20" ht="12.75">
      <c r="B20" t="s">
        <v>25</v>
      </c>
    </row>
    <row r="22" spans="1:4" ht="12.75">
      <c r="A22">
        <v>1</v>
      </c>
      <c r="B22" t="s">
        <v>459</v>
      </c>
      <c r="D22">
        <v>55.46</v>
      </c>
    </row>
    <row r="23" spans="1:4" ht="12.75">
      <c r="A23">
        <v>10</v>
      </c>
      <c r="B23" t="s">
        <v>456</v>
      </c>
      <c r="D23">
        <v>44.96</v>
      </c>
    </row>
    <row r="26" ht="12.75">
      <c r="B26" t="s">
        <v>446</v>
      </c>
    </row>
    <row r="28" spans="1:4" ht="12.75">
      <c r="A28">
        <v>1</v>
      </c>
      <c r="B28" t="s">
        <v>454</v>
      </c>
      <c r="D28" t="s">
        <v>460</v>
      </c>
    </row>
    <row r="29" spans="1:4" ht="12.75">
      <c r="A29">
        <v>10</v>
      </c>
      <c r="B29" t="s">
        <v>461</v>
      </c>
      <c r="D29" t="s">
        <v>462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4"/>
  <sheetViews>
    <sheetView zoomScalePageLayoutView="0" workbookViewId="0" topLeftCell="J331">
      <selection activeCell="A5" sqref="A5"/>
    </sheetView>
  </sheetViews>
  <sheetFormatPr defaultColWidth="9.140625" defaultRowHeight="12.75"/>
  <cols>
    <col min="1" max="18" width="9.140625" style="1" customWidth="1"/>
    <col min="19" max="19" width="10.140625" style="16" customWidth="1"/>
    <col min="20" max="16384" width="9.140625" style="1" customWidth="1"/>
  </cols>
  <sheetData>
    <row r="1" spans="1:20" ht="12.75">
      <c r="A1" s="1" t="s">
        <v>18</v>
      </c>
      <c r="B1" s="1" t="s">
        <v>19</v>
      </c>
      <c r="C1" s="1" t="s">
        <v>6</v>
      </c>
      <c r="D1" s="1" t="s">
        <v>19</v>
      </c>
      <c r="E1" s="1" t="s">
        <v>8</v>
      </c>
      <c r="F1" s="1" t="s">
        <v>19</v>
      </c>
      <c r="G1" s="4" t="s">
        <v>20</v>
      </c>
      <c r="H1" s="1" t="s">
        <v>19</v>
      </c>
      <c r="I1" s="1" t="s">
        <v>21</v>
      </c>
      <c r="J1" s="1" t="s">
        <v>19</v>
      </c>
      <c r="K1" s="1" t="s">
        <v>22</v>
      </c>
      <c r="L1" s="1" t="s">
        <v>19</v>
      </c>
      <c r="M1" s="1" t="s">
        <v>23</v>
      </c>
      <c r="N1" s="1" t="s">
        <v>19</v>
      </c>
      <c r="O1" s="1" t="s">
        <v>24</v>
      </c>
      <c r="P1" s="1" t="s">
        <v>19</v>
      </c>
      <c r="Q1" s="1" t="s">
        <v>25</v>
      </c>
      <c r="R1" s="1" t="s">
        <v>19</v>
      </c>
      <c r="S1" s="16" t="s">
        <v>26</v>
      </c>
      <c r="T1" s="1" t="s">
        <v>19</v>
      </c>
    </row>
    <row r="2" spans="1:20" ht="12.7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4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6">
        <v>0</v>
      </c>
      <c r="T2" s="1">
        <v>0</v>
      </c>
    </row>
    <row r="3" spans="1:20" ht="12.75">
      <c r="A3" s="3">
        <f aca="true" t="shared" si="0" ref="A3:A66">A4-0.01</f>
        <v>10.990000000000022</v>
      </c>
      <c r="B3" s="1">
        <v>861</v>
      </c>
      <c r="C3" s="3">
        <v>3.7</v>
      </c>
      <c r="D3" s="1">
        <v>159</v>
      </c>
      <c r="E3" s="3">
        <v>8</v>
      </c>
      <c r="F3" s="1">
        <v>366</v>
      </c>
      <c r="G3" s="3">
        <v>1.2</v>
      </c>
      <c r="H3" s="1">
        <v>188</v>
      </c>
      <c r="I3" s="1">
        <v>56.01</v>
      </c>
      <c r="J3" s="1">
        <f aca="true" t="shared" si="1" ref="J3:J18">J4+1</f>
        <v>559</v>
      </c>
      <c r="K3">
        <v>17</v>
      </c>
      <c r="L3">
        <f aca="true" t="shared" si="2" ref="L3:L18">L4+1</f>
        <v>624</v>
      </c>
      <c r="M3" s="3">
        <v>18</v>
      </c>
      <c r="N3" s="1">
        <v>235</v>
      </c>
      <c r="O3" s="3">
        <v>1.2</v>
      </c>
      <c r="P3" s="1">
        <v>15</v>
      </c>
      <c r="Q3" s="3">
        <v>28</v>
      </c>
      <c r="R3" s="1">
        <v>271</v>
      </c>
      <c r="S3" s="15" t="s">
        <v>27</v>
      </c>
      <c r="T3">
        <f aca="true" t="shared" si="3" ref="T3:T18">T4+1</f>
        <v>499</v>
      </c>
    </row>
    <row r="4" spans="1:20" ht="12.75">
      <c r="A4" s="3">
        <f t="shared" si="0"/>
        <v>11.000000000000021</v>
      </c>
      <c r="B4" s="1">
        <v>858</v>
      </c>
      <c r="C4" s="3">
        <f>C3+0.01</f>
        <v>3.71</v>
      </c>
      <c r="D4" s="1">
        <v>161</v>
      </c>
      <c r="E4" s="3">
        <f>E3+0.01</f>
        <v>8.01</v>
      </c>
      <c r="F4" s="1">
        <v>367</v>
      </c>
      <c r="G4" s="1">
        <v>1.25</v>
      </c>
      <c r="H4" s="1">
        <v>218</v>
      </c>
      <c r="I4" s="1">
        <v>56.04</v>
      </c>
      <c r="J4" s="1">
        <f t="shared" si="1"/>
        <v>558</v>
      </c>
      <c r="K4">
        <f>K3+0.01</f>
        <v>17.01</v>
      </c>
      <c r="L4">
        <f t="shared" si="2"/>
        <v>623</v>
      </c>
      <c r="M4" s="3">
        <v>18.04</v>
      </c>
      <c r="N4" s="1">
        <f>N3+1</f>
        <v>236</v>
      </c>
      <c r="O4" s="3">
        <v>1.4</v>
      </c>
      <c r="P4" s="1">
        <v>40</v>
      </c>
      <c r="Q4" s="3">
        <v>28.04</v>
      </c>
      <c r="R4" s="1">
        <f>R3+1</f>
        <v>272</v>
      </c>
      <c r="S4" s="17" t="s">
        <v>28</v>
      </c>
      <c r="T4">
        <f t="shared" si="3"/>
        <v>498</v>
      </c>
    </row>
    <row r="5" spans="1:20" ht="12.75">
      <c r="A5" s="3">
        <f t="shared" si="0"/>
        <v>11.010000000000021</v>
      </c>
      <c r="B5" s="1">
        <v>856</v>
      </c>
      <c r="C5" s="3">
        <f aca="true" t="shared" si="4" ref="C5:C20">C4+0.01</f>
        <v>3.7199999999999998</v>
      </c>
      <c r="D5" s="1">
        <v>162</v>
      </c>
      <c r="E5" s="3">
        <f aca="true" t="shared" si="5" ref="E5:E20">E4+0.01</f>
        <v>8.02</v>
      </c>
      <c r="F5" s="1">
        <v>367</v>
      </c>
      <c r="G5" s="3">
        <v>1.3</v>
      </c>
      <c r="H5" s="1">
        <v>250</v>
      </c>
      <c r="I5" s="1">
        <v>56.07</v>
      </c>
      <c r="J5" s="1">
        <f t="shared" si="1"/>
        <v>557</v>
      </c>
      <c r="K5">
        <f aca="true" t="shared" si="6" ref="K5:K20">K4+0.01</f>
        <v>17.020000000000003</v>
      </c>
      <c r="L5">
        <f t="shared" si="2"/>
        <v>622</v>
      </c>
      <c r="M5" s="3">
        <v>18.1</v>
      </c>
      <c r="N5" s="1">
        <f aca="true" t="shared" si="7" ref="N5:N20">N4+1</f>
        <v>237</v>
      </c>
      <c r="O5" s="3">
        <v>1.6</v>
      </c>
      <c r="P5" s="1">
        <v>70</v>
      </c>
      <c r="Q5" s="3">
        <v>28.1</v>
      </c>
      <c r="R5" s="1">
        <f aca="true" t="shared" si="8" ref="R5:R20">R4+1</f>
        <v>273</v>
      </c>
      <c r="S5" s="17" t="s">
        <v>29</v>
      </c>
      <c r="T5">
        <f t="shared" si="3"/>
        <v>497</v>
      </c>
    </row>
    <row r="6" spans="1:20" ht="12.75">
      <c r="A6" s="3">
        <f t="shared" si="0"/>
        <v>11.020000000000021</v>
      </c>
      <c r="B6" s="1">
        <v>854</v>
      </c>
      <c r="C6" s="3">
        <f t="shared" si="4"/>
        <v>3.7299999999999995</v>
      </c>
      <c r="D6" s="1">
        <v>164</v>
      </c>
      <c r="E6" s="3">
        <f t="shared" si="5"/>
        <v>8.03</v>
      </c>
      <c r="F6" s="1">
        <v>368</v>
      </c>
      <c r="G6" s="3">
        <v>1.35</v>
      </c>
      <c r="H6" s="1">
        <v>283</v>
      </c>
      <c r="I6" s="1">
        <v>56.09</v>
      </c>
      <c r="J6" s="1">
        <f t="shared" si="1"/>
        <v>556</v>
      </c>
      <c r="K6">
        <f t="shared" si="6"/>
        <v>17.030000000000005</v>
      </c>
      <c r="L6">
        <f t="shared" si="2"/>
        <v>621</v>
      </c>
      <c r="M6" s="3">
        <v>18.16</v>
      </c>
      <c r="N6" s="1">
        <f t="shared" si="7"/>
        <v>238</v>
      </c>
      <c r="O6" s="3">
        <v>1.8</v>
      </c>
      <c r="P6" s="1">
        <v>103</v>
      </c>
      <c r="Q6" s="3">
        <v>28.18</v>
      </c>
      <c r="R6" s="1">
        <f t="shared" si="8"/>
        <v>274</v>
      </c>
      <c r="S6" s="17" t="s">
        <v>30</v>
      </c>
      <c r="T6">
        <f t="shared" si="3"/>
        <v>496</v>
      </c>
    </row>
    <row r="7" spans="1:20" ht="12.75">
      <c r="A7" s="3">
        <f t="shared" si="0"/>
        <v>11.03000000000002</v>
      </c>
      <c r="B7" s="1">
        <v>852</v>
      </c>
      <c r="C7" s="3">
        <f t="shared" si="4"/>
        <v>3.7399999999999993</v>
      </c>
      <c r="D7" s="1">
        <v>165</v>
      </c>
      <c r="E7" s="3">
        <f t="shared" si="5"/>
        <v>8.04</v>
      </c>
      <c r="F7" s="1">
        <v>369</v>
      </c>
      <c r="G7" s="3">
        <v>1.4</v>
      </c>
      <c r="H7" s="1">
        <v>317</v>
      </c>
      <c r="I7" s="1">
        <v>56.12</v>
      </c>
      <c r="J7" s="1">
        <f t="shared" si="1"/>
        <v>555</v>
      </c>
      <c r="K7">
        <f t="shared" si="6"/>
        <v>17.040000000000006</v>
      </c>
      <c r="L7">
        <f t="shared" si="2"/>
        <v>620</v>
      </c>
      <c r="M7" s="3">
        <v>18.2</v>
      </c>
      <c r="N7" s="1">
        <f t="shared" si="7"/>
        <v>239</v>
      </c>
      <c r="O7" s="3">
        <v>1.9</v>
      </c>
      <c r="P7" s="1">
        <v>121</v>
      </c>
      <c r="Q7" s="3">
        <v>28.24</v>
      </c>
      <c r="R7" s="1">
        <f t="shared" si="8"/>
        <v>275</v>
      </c>
      <c r="S7" s="17" t="s">
        <v>31</v>
      </c>
      <c r="T7">
        <f t="shared" si="3"/>
        <v>495</v>
      </c>
    </row>
    <row r="8" spans="1:20" ht="12.75">
      <c r="A8" s="3">
        <f t="shared" si="0"/>
        <v>11.04000000000002</v>
      </c>
      <c r="B8" s="1">
        <v>850</v>
      </c>
      <c r="C8" s="3">
        <f t="shared" si="4"/>
        <v>3.749999999999999</v>
      </c>
      <c r="D8" s="1">
        <v>167</v>
      </c>
      <c r="E8" s="3">
        <f t="shared" si="5"/>
        <v>8.049999999999999</v>
      </c>
      <c r="F8" s="1">
        <v>369</v>
      </c>
      <c r="G8" s="3">
        <v>1.45</v>
      </c>
      <c r="H8" s="1">
        <v>352</v>
      </c>
      <c r="I8" s="1">
        <v>56.14</v>
      </c>
      <c r="J8" s="1">
        <f t="shared" si="1"/>
        <v>554</v>
      </c>
      <c r="K8">
        <f t="shared" si="6"/>
        <v>17.050000000000008</v>
      </c>
      <c r="L8">
        <f t="shared" si="2"/>
        <v>619</v>
      </c>
      <c r="M8" s="3">
        <v>18.26</v>
      </c>
      <c r="N8" s="1">
        <f t="shared" si="7"/>
        <v>240</v>
      </c>
      <c r="O8" s="3">
        <v>2</v>
      </c>
      <c r="P8" s="1">
        <v>140</v>
      </c>
      <c r="Q8" s="3">
        <v>28.32</v>
      </c>
      <c r="R8" s="1">
        <f t="shared" si="8"/>
        <v>276</v>
      </c>
      <c r="S8" s="17" t="s">
        <v>32</v>
      </c>
      <c r="T8">
        <f t="shared" si="3"/>
        <v>494</v>
      </c>
    </row>
    <row r="9" spans="1:20" ht="12.75">
      <c r="A9" s="3">
        <f t="shared" si="0"/>
        <v>11.05000000000002</v>
      </c>
      <c r="B9" s="1">
        <v>847</v>
      </c>
      <c r="C9" s="3">
        <f t="shared" si="4"/>
        <v>3.759999999999999</v>
      </c>
      <c r="D9" s="1">
        <v>168</v>
      </c>
      <c r="E9" s="3">
        <f t="shared" si="5"/>
        <v>8.059999999999999</v>
      </c>
      <c r="F9" s="1">
        <v>370</v>
      </c>
      <c r="G9" s="3">
        <v>1.5</v>
      </c>
      <c r="H9" s="1">
        <v>389</v>
      </c>
      <c r="I9" s="1">
        <v>56.17</v>
      </c>
      <c r="J9" s="1">
        <f t="shared" si="1"/>
        <v>553</v>
      </c>
      <c r="K9">
        <f t="shared" si="6"/>
        <v>17.06000000000001</v>
      </c>
      <c r="L9">
        <f t="shared" si="2"/>
        <v>618</v>
      </c>
      <c r="M9" s="3">
        <v>18.32</v>
      </c>
      <c r="N9" s="1">
        <f t="shared" si="7"/>
        <v>241</v>
      </c>
      <c r="O9" s="3">
        <v>2.1</v>
      </c>
      <c r="P9" s="1">
        <v>159</v>
      </c>
      <c r="Q9" s="3">
        <v>28.4</v>
      </c>
      <c r="R9" s="1">
        <f t="shared" si="8"/>
        <v>277</v>
      </c>
      <c r="S9" s="17" t="s">
        <v>33</v>
      </c>
      <c r="T9">
        <f t="shared" si="3"/>
        <v>493</v>
      </c>
    </row>
    <row r="10" spans="1:20" ht="12.75">
      <c r="A10" s="3">
        <f t="shared" si="0"/>
        <v>11.06000000000002</v>
      </c>
      <c r="B10" s="1">
        <v>845</v>
      </c>
      <c r="C10" s="3">
        <f t="shared" si="4"/>
        <v>3.7699999999999987</v>
      </c>
      <c r="D10" s="1">
        <v>170</v>
      </c>
      <c r="E10" s="3">
        <f t="shared" si="5"/>
        <v>8.069999999999999</v>
      </c>
      <c r="F10" s="1">
        <v>370</v>
      </c>
      <c r="G10" s="3">
        <v>1.55</v>
      </c>
      <c r="H10" s="1">
        <v>426</v>
      </c>
      <c r="I10" s="1">
        <v>56.19</v>
      </c>
      <c r="J10" s="1">
        <f t="shared" si="1"/>
        <v>552</v>
      </c>
      <c r="K10">
        <f t="shared" si="6"/>
        <v>17.07000000000001</v>
      </c>
      <c r="L10">
        <f t="shared" si="2"/>
        <v>617</v>
      </c>
      <c r="M10" s="3">
        <v>18.38</v>
      </c>
      <c r="N10" s="1">
        <f t="shared" si="7"/>
        <v>242</v>
      </c>
      <c r="O10" s="3">
        <v>2.2</v>
      </c>
      <c r="P10" s="1">
        <v>179</v>
      </c>
      <c r="Q10" s="3">
        <v>28.46</v>
      </c>
      <c r="R10" s="1">
        <f t="shared" si="8"/>
        <v>278</v>
      </c>
      <c r="S10" s="17" t="s">
        <v>34</v>
      </c>
      <c r="T10">
        <f t="shared" si="3"/>
        <v>492</v>
      </c>
    </row>
    <row r="11" spans="1:20" ht="12.75">
      <c r="A11" s="3">
        <f t="shared" si="0"/>
        <v>11.07000000000002</v>
      </c>
      <c r="B11" s="1">
        <v>843</v>
      </c>
      <c r="C11" s="3">
        <f t="shared" si="4"/>
        <v>3.7799999999999985</v>
      </c>
      <c r="D11" s="1">
        <v>171</v>
      </c>
      <c r="E11" s="3">
        <f t="shared" si="5"/>
        <v>8.079999999999998</v>
      </c>
      <c r="F11" s="1">
        <v>371</v>
      </c>
      <c r="G11" s="3">
        <v>1.6</v>
      </c>
      <c r="H11" s="1">
        <v>464</v>
      </c>
      <c r="I11" s="1">
        <v>56.22</v>
      </c>
      <c r="J11" s="1">
        <f t="shared" si="1"/>
        <v>551</v>
      </c>
      <c r="K11">
        <f t="shared" si="6"/>
        <v>17.080000000000013</v>
      </c>
      <c r="L11">
        <f t="shared" si="2"/>
        <v>616</v>
      </c>
      <c r="M11" s="3">
        <v>18.42</v>
      </c>
      <c r="N11" s="1">
        <f t="shared" si="7"/>
        <v>243</v>
      </c>
      <c r="O11" s="3">
        <v>2.3</v>
      </c>
      <c r="P11" s="1">
        <v>199</v>
      </c>
      <c r="Q11" s="3">
        <v>28.54</v>
      </c>
      <c r="R11" s="1">
        <f t="shared" si="8"/>
        <v>279</v>
      </c>
      <c r="S11" s="17" t="s">
        <v>35</v>
      </c>
      <c r="T11">
        <f t="shared" si="3"/>
        <v>491</v>
      </c>
    </row>
    <row r="12" spans="1:20" ht="12.75">
      <c r="A12" s="3">
        <f t="shared" si="0"/>
        <v>11.08000000000002</v>
      </c>
      <c r="B12" s="1">
        <v>841</v>
      </c>
      <c r="C12" s="3">
        <f t="shared" si="4"/>
        <v>3.7899999999999983</v>
      </c>
      <c r="D12" s="1">
        <v>173</v>
      </c>
      <c r="E12" s="3">
        <f t="shared" si="5"/>
        <v>8.089999999999998</v>
      </c>
      <c r="F12" s="1">
        <v>372</v>
      </c>
      <c r="G12" s="3">
        <v>1.65</v>
      </c>
      <c r="H12" s="1">
        <v>504</v>
      </c>
      <c r="I12" s="1">
        <v>56.25</v>
      </c>
      <c r="J12" s="1">
        <f t="shared" si="1"/>
        <v>550</v>
      </c>
      <c r="K12">
        <f t="shared" si="6"/>
        <v>17.090000000000014</v>
      </c>
      <c r="L12">
        <f t="shared" si="2"/>
        <v>615</v>
      </c>
      <c r="M12" s="3">
        <v>18.48</v>
      </c>
      <c r="N12" s="1">
        <f t="shared" si="7"/>
        <v>244</v>
      </c>
      <c r="O12" s="3">
        <v>2.4</v>
      </c>
      <c r="P12" s="1">
        <v>220</v>
      </c>
      <c r="Q12" s="3">
        <v>28.6</v>
      </c>
      <c r="R12" s="1">
        <f t="shared" si="8"/>
        <v>280</v>
      </c>
      <c r="S12" s="17" t="s">
        <v>36</v>
      </c>
      <c r="T12">
        <f t="shared" si="3"/>
        <v>490</v>
      </c>
    </row>
    <row r="13" spans="1:20" ht="12.75">
      <c r="A13" s="3">
        <f t="shared" si="0"/>
        <v>11.09000000000002</v>
      </c>
      <c r="B13" s="1">
        <v>838</v>
      </c>
      <c r="C13" s="3">
        <f t="shared" si="4"/>
        <v>3.799999999999998</v>
      </c>
      <c r="D13" s="1">
        <v>174</v>
      </c>
      <c r="E13" s="3">
        <f t="shared" si="5"/>
        <v>8.099999999999998</v>
      </c>
      <c r="F13" s="1">
        <v>372</v>
      </c>
      <c r="G13" s="3">
        <v>1.7</v>
      </c>
      <c r="H13" s="1">
        <v>544</v>
      </c>
      <c r="I13" s="1">
        <v>56.27</v>
      </c>
      <c r="J13" s="1">
        <f t="shared" si="1"/>
        <v>549</v>
      </c>
      <c r="K13">
        <f t="shared" si="6"/>
        <v>17.100000000000016</v>
      </c>
      <c r="L13">
        <f t="shared" si="2"/>
        <v>614</v>
      </c>
      <c r="M13" s="3">
        <v>18.54</v>
      </c>
      <c r="N13" s="1">
        <f t="shared" si="7"/>
        <v>245</v>
      </c>
      <c r="O13" s="3">
        <v>2.5</v>
      </c>
      <c r="P13" s="1">
        <v>242</v>
      </c>
      <c r="Q13" s="3">
        <v>28.68</v>
      </c>
      <c r="R13" s="1">
        <f t="shared" si="8"/>
        <v>281</v>
      </c>
      <c r="S13" s="17" t="s">
        <v>37</v>
      </c>
      <c r="T13">
        <f t="shared" si="3"/>
        <v>489</v>
      </c>
    </row>
    <row r="14" spans="1:20" ht="12.75">
      <c r="A14" s="3">
        <f t="shared" si="0"/>
        <v>11.10000000000002</v>
      </c>
      <c r="B14" s="1">
        <v>836</v>
      </c>
      <c r="C14" s="3">
        <f t="shared" si="4"/>
        <v>3.809999999999998</v>
      </c>
      <c r="D14" s="1">
        <v>176</v>
      </c>
      <c r="E14" s="3">
        <f t="shared" si="5"/>
        <v>8.109999999999998</v>
      </c>
      <c r="F14" s="1">
        <v>373</v>
      </c>
      <c r="G14" s="3">
        <v>1.75</v>
      </c>
      <c r="H14" s="1">
        <v>585</v>
      </c>
      <c r="I14" s="1">
        <v>56.3</v>
      </c>
      <c r="J14" s="1">
        <f t="shared" si="1"/>
        <v>548</v>
      </c>
      <c r="K14">
        <f t="shared" si="6"/>
        <v>17.110000000000017</v>
      </c>
      <c r="L14">
        <f t="shared" si="2"/>
        <v>613</v>
      </c>
      <c r="M14" s="3">
        <v>18.58</v>
      </c>
      <c r="N14" s="1">
        <f t="shared" si="7"/>
        <v>246</v>
      </c>
      <c r="O14" s="3">
        <v>2.6</v>
      </c>
      <c r="P14" s="1">
        <v>264</v>
      </c>
      <c r="Q14" s="3">
        <v>28.74</v>
      </c>
      <c r="R14" s="1">
        <f t="shared" si="8"/>
        <v>282</v>
      </c>
      <c r="S14" s="17" t="s">
        <v>38</v>
      </c>
      <c r="T14">
        <f t="shared" si="3"/>
        <v>488</v>
      </c>
    </row>
    <row r="15" spans="1:20" ht="12.75">
      <c r="A15" s="3">
        <f t="shared" si="0"/>
        <v>11.110000000000019</v>
      </c>
      <c r="B15" s="1">
        <v>834</v>
      </c>
      <c r="C15" s="3">
        <f t="shared" si="4"/>
        <v>3.8199999999999976</v>
      </c>
      <c r="D15" s="1">
        <v>177</v>
      </c>
      <c r="E15" s="3">
        <f t="shared" si="5"/>
        <v>8.119999999999997</v>
      </c>
      <c r="F15" s="1">
        <v>373</v>
      </c>
      <c r="G15" s="3">
        <v>1.8</v>
      </c>
      <c r="H15" s="1">
        <v>627</v>
      </c>
      <c r="I15" s="1">
        <v>56.32</v>
      </c>
      <c r="J15" s="1">
        <f t="shared" si="1"/>
        <v>547</v>
      </c>
      <c r="K15">
        <f t="shared" si="6"/>
        <v>17.12000000000002</v>
      </c>
      <c r="L15">
        <f t="shared" si="2"/>
        <v>612</v>
      </c>
      <c r="M15" s="3">
        <v>18.64</v>
      </c>
      <c r="N15" s="1">
        <f t="shared" si="7"/>
        <v>247</v>
      </c>
      <c r="O15" s="3">
        <v>2.7</v>
      </c>
      <c r="P15" s="1">
        <v>286</v>
      </c>
      <c r="Q15" s="3">
        <v>28.82</v>
      </c>
      <c r="R15" s="1">
        <f t="shared" si="8"/>
        <v>283</v>
      </c>
      <c r="S15" s="17" t="s">
        <v>39</v>
      </c>
      <c r="T15">
        <f t="shared" si="3"/>
        <v>487</v>
      </c>
    </row>
    <row r="16" spans="1:20" ht="12.75">
      <c r="A16" s="3">
        <f t="shared" si="0"/>
        <v>11.120000000000019</v>
      </c>
      <c r="B16" s="1">
        <v>832</v>
      </c>
      <c r="C16" s="3">
        <f t="shared" si="4"/>
        <v>3.8299999999999974</v>
      </c>
      <c r="D16" s="1">
        <v>179</v>
      </c>
      <c r="E16" s="3">
        <f t="shared" si="5"/>
        <v>8.129999999999997</v>
      </c>
      <c r="F16" s="1">
        <v>374</v>
      </c>
      <c r="G16" s="3">
        <v>1.85</v>
      </c>
      <c r="H16" s="1">
        <v>670</v>
      </c>
      <c r="I16" s="1">
        <v>56.35</v>
      </c>
      <c r="J16" s="1">
        <f t="shared" si="1"/>
        <v>546</v>
      </c>
      <c r="K16">
        <f t="shared" si="6"/>
        <v>17.13000000000002</v>
      </c>
      <c r="L16">
        <f t="shared" si="2"/>
        <v>611</v>
      </c>
      <c r="M16" s="3">
        <v>18.7</v>
      </c>
      <c r="N16" s="1">
        <f t="shared" si="7"/>
        <v>248</v>
      </c>
      <c r="O16" s="3">
        <v>2.8</v>
      </c>
      <c r="P16" s="1">
        <v>309</v>
      </c>
      <c r="Q16" s="3">
        <v>28.9</v>
      </c>
      <c r="R16" s="1">
        <f t="shared" si="8"/>
        <v>284</v>
      </c>
      <c r="S16" s="17" t="s">
        <v>40</v>
      </c>
      <c r="T16">
        <f t="shared" si="3"/>
        <v>486</v>
      </c>
    </row>
    <row r="17" spans="1:20" ht="12.75">
      <c r="A17" s="3">
        <f t="shared" si="0"/>
        <v>11.130000000000019</v>
      </c>
      <c r="B17" s="1">
        <v>830</v>
      </c>
      <c r="C17" s="3">
        <f t="shared" si="4"/>
        <v>3.839999999999997</v>
      </c>
      <c r="D17" s="1">
        <v>181</v>
      </c>
      <c r="E17" s="3">
        <f t="shared" si="5"/>
        <v>8.139999999999997</v>
      </c>
      <c r="F17" s="1">
        <v>375</v>
      </c>
      <c r="G17" s="3">
        <v>1.9</v>
      </c>
      <c r="H17" s="1">
        <v>714</v>
      </c>
      <c r="I17" s="1">
        <v>56.38</v>
      </c>
      <c r="J17" s="1">
        <f t="shared" si="1"/>
        <v>545</v>
      </c>
      <c r="K17">
        <f t="shared" si="6"/>
        <v>17.140000000000022</v>
      </c>
      <c r="L17">
        <f t="shared" si="2"/>
        <v>610</v>
      </c>
      <c r="M17" s="3">
        <v>18.74</v>
      </c>
      <c r="N17" s="1">
        <f t="shared" si="7"/>
        <v>249</v>
      </c>
      <c r="O17" s="3">
        <v>2.9</v>
      </c>
      <c r="P17" s="1">
        <v>333</v>
      </c>
      <c r="Q17" s="3">
        <v>28.96</v>
      </c>
      <c r="R17" s="1">
        <f t="shared" si="8"/>
        <v>285</v>
      </c>
      <c r="S17" s="17" t="s">
        <v>41</v>
      </c>
      <c r="T17">
        <f t="shared" si="3"/>
        <v>485</v>
      </c>
    </row>
    <row r="18" spans="1:20" ht="12.75">
      <c r="A18" s="3">
        <f t="shared" si="0"/>
        <v>11.140000000000018</v>
      </c>
      <c r="B18" s="1">
        <v>827</v>
      </c>
      <c r="C18" s="3">
        <f t="shared" si="4"/>
        <v>3.849999999999997</v>
      </c>
      <c r="D18" s="1">
        <v>182</v>
      </c>
      <c r="E18" s="3">
        <f t="shared" si="5"/>
        <v>8.149999999999997</v>
      </c>
      <c r="F18" s="1">
        <v>375</v>
      </c>
      <c r="G18" s="1">
        <v>1.94</v>
      </c>
      <c r="H18" s="1">
        <v>749</v>
      </c>
      <c r="I18" s="1">
        <v>56.4</v>
      </c>
      <c r="J18" s="1">
        <f t="shared" si="1"/>
        <v>544</v>
      </c>
      <c r="K18">
        <f t="shared" si="6"/>
        <v>17.150000000000023</v>
      </c>
      <c r="L18">
        <f t="shared" si="2"/>
        <v>609</v>
      </c>
      <c r="M18" s="3">
        <v>18.8</v>
      </c>
      <c r="N18" s="1">
        <f t="shared" si="7"/>
        <v>250</v>
      </c>
      <c r="O18" s="3">
        <v>3</v>
      </c>
      <c r="P18" s="1">
        <v>357</v>
      </c>
      <c r="Q18" s="3">
        <v>29.04</v>
      </c>
      <c r="R18" s="1">
        <f t="shared" si="8"/>
        <v>286</v>
      </c>
      <c r="S18" s="17" t="s">
        <v>42</v>
      </c>
      <c r="T18">
        <f t="shared" si="3"/>
        <v>484</v>
      </c>
    </row>
    <row r="19" spans="1:20" ht="12.75">
      <c r="A19" s="3">
        <f t="shared" si="0"/>
        <v>11.150000000000018</v>
      </c>
      <c r="B19" s="1">
        <v>825</v>
      </c>
      <c r="C19" s="3">
        <f t="shared" si="4"/>
        <v>3.8599999999999968</v>
      </c>
      <c r="D19" s="1">
        <v>184</v>
      </c>
      <c r="E19" s="3">
        <f t="shared" si="5"/>
        <v>8.159999999999997</v>
      </c>
      <c r="F19" s="1">
        <v>376</v>
      </c>
      <c r="I19" s="1">
        <v>56.43</v>
      </c>
      <c r="J19" s="1">
        <f aca="true" t="shared" si="9" ref="J19:J34">J20+1</f>
        <v>543</v>
      </c>
      <c r="K19">
        <f t="shared" si="6"/>
        <v>17.160000000000025</v>
      </c>
      <c r="L19">
        <f aca="true" t="shared" si="10" ref="L19:L34">L20+1</f>
        <v>608</v>
      </c>
      <c r="M19" s="3">
        <v>18.86</v>
      </c>
      <c r="N19" s="1">
        <f t="shared" si="7"/>
        <v>251</v>
      </c>
      <c r="O19" s="3">
        <v>3.1</v>
      </c>
      <c r="P19" s="1">
        <v>381</v>
      </c>
      <c r="Q19" s="3">
        <v>29.1</v>
      </c>
      <c r="R19" s="1">
        <f t="shared" si="8"/>
        <v>287</v>
      </c>
      <c r="S19" s="17" t="s">
        <v>43</v>
      </c>
      <c r="T19">
        <f aca="true" t="shared" si="11" ref="T19:T34">T20+1</f>
        <v>483</v>
      </c>
    </row>
    <row r="20" spans="1:20" ht="12.75">
      <c r="A20" s="3">
        <f t="shared" si="0"/>
        <v>11.160000000000018</v>
      </c>
      <c r="B20" s="1">
        <v>823</v>
      </c>
      <c r="C20" s="3">
        <f t="shared" si="4"/>
        <v>3.8699999999999966</v>
      </c>
      <c r="D20" s="1">
        <v>185</v>
      </c>
      <c r="E20" s="3">
        <f t="shared" si="5"/>
        <v>8.169999999999996</v>
      </c>
      <c r="F20" s="1">
        <v>376</v>
      </c>
      <c r="I20" s="1">
        <v>56.45</v>
      </c>
      <c r="J20" s="1">
        <f t="shared" si="9"/>
        <v>542</v>
      </c>
      <c r="K20">
        <f t="shared" si="6"/>
        <v>17.170000000000027</v>
      </c>
      <c r="L20">
        <f t="shared" si="10"/>
        <v>607</v>
      </c>
      <c r="M20" s="3">
        <v>18.9</v>
      </c>
      <c r="N20" s="1">
        <f t="shared" si="7"/>
        <v>252</v>
      </c>
      <c r="O20" s="3">
        <v>3.2</v>
      </c>
      <c r="P20" s="1">
        <v>406</v>
      </c>
      <c r="Q20" s="3">
        <v>29.18</v>
      </c>
      <c r="R20" s="1">
        <f t="shared" si="8"/>
        <v>288</v>
      </c>
      <c r="S20" s="17" t="s">
        <v>44</v>
      </c>
      <c r="T20">
        <f t="shared" si="11"/>
        <v>482</v>
      </c>
    </row>
    <row r="21" spans="1:20" ht="12.75">
      <c r="A21" s="3">
        <f t="shared" si="0"/>
        <v>11.170000000000018</v>
      </c>
      <c r="B21" s="1">
        <v>821</v>
      </c>
      <c r="C21" s="3">
        <f aca="true" t="shared" si="12" ref="C21:C36">C20+0.01</f>
        <v>3.8799999999999963</v>
      </c>
      <c r="D21" s="1">
        <v>187</v>
      </c>
      <c r="E21" s="3">
        <f aca="true" t="shared" si="13" ref="E21:E36">E20+0.01</f>
        <v>8.179999999999996</v>
      </c>
      <c r="F21" s="1">
        <v>377</v>
      </c>
      <c r="I21" s="1">
        <v>56.48</v>
      </c>
      <c r="J21" s="1">
        <f t="shared" si="9"/>
        <v>541</v>
      </c>
      <c r="K21">
        <f aca="true" t="shared" si="14" ref="K21:K36">K20+0.01</f>
        <v>17.180000000000028</v>
      </c>
      <c r="L21">
        <f t="shared" si="10"/>
        <v>606</v>
      </c>
      <c r="M21" s="3">
        <v>18.96</v>
      </c>
      <c r="N21" s="1">
        <f aca="true" t="shared" si="15" ref="N21:N36">N20+1</f>
        <v>253</v>
      </c>
      <c r="O21" s="3">
        <v>3.3</v>
      </c>
      <c r="P21" s="1">
        <v>431</v>
      </c>
      <c r="Q21" s="3">
        <v>29.24</v>
      </c>
      <c r="R21" s="1">
        <f aca="true" t="shared" si="16" ref="R21:R36">R20+1</f>
        <v>289</v>
      </c>
      <c r="S21" s="17" t="s">
        <v>45</v>
      </c>
      <c r="T21">
        <f t="shared" si="11"/>
        <v>481</v>
      </c>
    </row>
    <row r="22" spans="1:20" ht="12.75">
      <c r="A22" s="3">
        <f t="shared" si="0"/>
        <v>11.180000000000017</v>
      </c>
      <c r="B22" s="1">
        <v>819</v>
      </c>
      <c r="C22" s="3">
        <f t="shared" si="12"/>
        <v>3.889999999999996</v>
      </c>
      <c r="D22" s="1">
        <v>188</v>
      </c>
      <c r="E22" s="3">
        <f t="shared" si="13"/>
        <v>8.189999999999996</v>
      </c>
      <c r="F22" s="1">
        <v>378</v>
      </c>
      <c r="I22" s="1">
        <v>56.51</v>
      </c>
      <c r="J22" s="1">
        <f t="shared" si="9"/>
        <v>540</v>
      </c>
      <c r="K22">
        <f t="shared" si="14"/>
        <v>17.19000000000003</v>
      </c>
      <c r="L22">
        <f t="shared" si="10"/>
        <v>605</v>
      </c>
      <c r="M22" s="3">
        <v>19.02</v>
      </c>
      <c r="N22" s="1">
        <f t="shared" si="15"/>
        <v>254</v>
      </c>
      <c r="O22" s="3">
        <v>3.4</v>
      </c>
      <c r="P22" s="1">
        <v>457</v>
      </c>
      <c r="Q22" s="3">
        <v>29.32</v>
      </c>
      <c r="R22" s="1">
        <f t="shared" si="16"/>
        <v>290</v>
      </c>
      <c r="S22" s="17" t="s">
        <v>46</v>
      </c>
      <c r="T22">
        <f t="shared" si="11"/>
        <v>480</v>
      </c>
    </row>
    <row r="23" spans="1:20" ht="12.75">
      <c r="A23" s="3">
        <f t="shared" si="0"/>
        <v>11.190000000000017</v>
      </c>
      <c r="B23" s="1">
        <v>817</v>
      </c>
      <c r="C23" s="3">
        <f t="shared" si="12"/>
        <v>3.899999999999996</v>
      </c>
      <c r="D23" s="1">
        <v>190</v>
      </c>
      <c r="E23" s="3">
        <f t="shared" si="13"/>
        <v>8.199999999999996</v>
      </c>
      <c r="F23" s="1">
        <v>378</v>
      </c>
      <c r="I23" s="1">
        <v>56.53</v>
      </c>
      <c r="J23" s="1">
        <f t="shared" si="9"/>
        <v>539</v>
      </c>
      <c r="K23">
        <f t="shared" si="14"/>
        <v>17.20000000000003</v>
      </c>
      <c r="L23">
        <f t="shared" si="10"/>
        <v>604</v>
      </c>
      <c r="M23" s="3">
        <v>19.08</v>
      </c>
      <c r="N23" s="1">
        <f t="shared" si="15"/>
        <v>255</v>
      </c>
      <c r="O23" s="3">
        <v>3.5</v>
      </c>
      <c r="P23" s="1">
        <v>482</v>
      </c>
      <c r="Q23" s="3">
        <v>29.4</v>
      </c>
      <c r="R23" s="1">
        <f t="shared" si="16"/>
        <v>291</v>
      </c>
      <c r="S23" s="17" t="s">
        <v>47</v>
      </c>
      <c r="T23">
        <f t="shared" si="11"/>
        <v>479</v>
      </c>
    </row>
    <row r="24" spans="1:20" ht="12.75">
      <c r="A24" s="3">
        <f t="shared" si="0"/>
        <v>11.200000000000017</v>
      </c>
      <c r="B24" s="1">
        <v>814</v>
      </c>
      <c r="C24" s="3">
        <f t="shared" si="12"/>
        <v>3.9099999999999957</v>
      </c>
      <c r="D24" s="1">
        <v>191</v>
      </c>
      <c r="E24" s="3">
        <f t="shared" si="13"/>
        <v>8.209999999999996</v>
      </c>
      <c r="F24" s="1">
        <v>379</v>
      </c>
      <c r="I24" s="1">
        <v>56.56</v>
      </c>
      <c r="J24" s="1">
        <f t="shared" si="9"/>
        <v>538</v>
      </c>
      <c r="K24">
        <f t="shared" si="14"/>
        <v>17.210000000000033</v>
      </c>
      <c r="L24">
        <f t="shared" si="10"/>
        <v>603</v>
      </c>
      <c r="M24" s="3">
        <v>19.12</v>
      </c>
      <c r="N24" s="1">
        <f t="shared" si="15"/>
        <v>256</v>
      </c>
      <c r="O24" s="3"/>
      <c r="Q24" s="3">
        <v>29.46</v>
      </c>
      <c r="R24" s="1">
        <f t="shared" si="16"/>
        <v>292</v>
      </c>
      <c r="S24" s="17" t="s">
        <v>48</v>
      </c>
      <c r="T24">
        <f t="shared" si="11"/>
        <v>478</v>
      </c>
    </row>
    <row r="25" spans="1:20" ht="12.75">
      <c r="A25" s="3">
        <f t="shared" si="0"/>
        <v>11.210000000000017</v>
      </c>
      <c r="B25" s="1">
        <v>812</v>
      </c>
      <c r="C25" s="3">
        <f t="shared" si="12"/>
        <v>3.9199999999999955</v>
      </c>
      <c r="D25" s="1">
        <v>193</v>
      </c>
      <c r="E25" s="3">
        <f t="shared" si="13"/>
        <v>8.219999999999995</v>
      </c>
      <c r="F25" s="1">
        <v>379</v>
      </c>
      <c r="I25" s="1">
        <v>56.58</v>
      </c>
      <c r="J25" s="1">
        <f t="shared" si="9"/>
        <v>537</v>
      </c>
      <c r="K25">
        <f t="shared" si="14"/>
        <v>17.220000000000034</v>
      </c>
      <c r="L25">
        <v>602</v>
      </c>
      <c r="M25" s="3">
        <v>19.18</v>
      </c>
      <c r="N25" s="1">
        <f t="shared" si="15"/>
        <v>257</v>
      </c>
      <c r="Q25" s="3">
        <v>29.54</v>
      </c>
      <c r="R25" s="1">
        <f t="shared" si="16"/>
        <v>293</v>
      </c>
      <c r="S25" s="17" t="s">
        <v>49</v>
      </c>
      <c r="T25">
        <f t="shared" si="11"/>
        <v>477</v>
      </c>
    </row>
    <row r="26" spans="1:20" ht="12.75">
      <c r="A26" s="3">
        <f t="shared" si="0"/>
        <v>11.220000000000017</v>
      </c>
      <c r="B26" s="1">
        <v>810</v>
      </c>
      <c r="C26" s="3">
        <f t="shared" si="12"/>
        <v>3.9299999999999953</v>
      </c>
      <c r="D26" s="1">
        <v>195</v>
      </c>
      <c r="E26" s="3">
        <f t="shared" si="13"/>
        <v>8.229999999999995</v>
      </c>
      <c r="F26" s="1">
        <v>380</v>
      </c>
      <c r="I26" s="1">
        <v>56.61</v>
      </c>
      <c r="J26" s="1">
        <f t="shared" si="9"/>
        <v>536</v>
      </c>
      <c r="K26">
        <f t="shared" si="14"/>
        <v>17.230000000000036</v>
      </c>
      <c r="L26">
        <v>600</v>
      </c>
      <c r="M26" s="3">
        <v>19.24</v>
      </c>
      <c r="N26" s="1">
        <f t="shared" si="15"/>
        <v>258</v>
      </c>
      <c r="Q26" s="3">
        <v>29.6</v>
      </c>
      <c r="R26" s="1">
        <f t="shared" si="16"/>
        <v>294</v>
      </c>
      <c r="S26" s="17" t="s">
        <v>50</v>
      </c>
      <c r="T26">
        <f t="shared" si="11"/>
        <v>476</v>
      </c>
    </row>
    <row r="27" spans="1:20" ht="12.75">
      <c r="A27" s="3">
        <f t="shared" si="0"/>
        <v>11.230000000000016</v>
      </c>
      <c r="B27" s="1">
        <v>808</v>
      </c>
      <c r="C27" s="3">
        <f t="shared" si="12"/>
        <v>3.939999999999995</v>
      </c>
      <c r="D27" s="1">
        <v>196</v>
      </c>
      <c r="E27" s="3">
        <f t="shared" si="13"/>
        <v>8.239999999999995</v>
      </c>
      <c r="F27" s="1">
        <v>381</v>
      </c>
      <c r="I27" s="1">
        <v>56.64</v>
      </c>
      <c r="J27" s="1">
        <f t="shared" si="9"/>
        <v>535</v>
      </c>
      <c r="K27">
        <f t="shared" si="14"/>
        <v>17.240000000000038</v>
      </c>
      <c r="L27">
        <v>599</v>
      </c>
      <c r="M27" s="3">
        <v>19.28</v>
      </c>
      <c r="N27" s="1">
        <f t="shared" si="15"/>
        <v>259</v>
      </c>
      <c r="Q27" s="3">
        <v>29.68</v>
      </c>
      <c r="R27" s="1">
        <f t="shared" si="16"/>
        <v>295</v>
      </c>
      <c r="S27" s="17" t="s">
        <v>51</v>
      </c>
      <c r="T27">
        <f t="shared" si="11"/>
        <v>475</v>
      </c>
    </row>
    <row r="28" spans="1:20" ht="12.75">
      <c r="A28" s="3">
        <f t="shared" si="0"/>
        <v>11.240000000000016</v>
      </c>
      <c r="B28" s="1">
        <v>806</v>
      </c>
      <c r="C28" s="3">
        <f t="shared" si="12"/>
        <v>3.949999999999995</v>
      </c>
      <c r="D28" s="1">
        <v>198</v>
      </c>
      <c r="E28" s="3">
        <f t="shared" si="13"/>
        <v>8.249999999999995</v>
      </c>
      <c r="F28" s="1">
        <v>381</v>
      </c>
      <c r="I28" s="1">
        <v>56.66</v>
      </c>
      <c r="J28" s="1">
        <f t="shared" si="9"/>
        <v>534</v>
      </c>
      <c r="K28">
        <f t="shared" si="14"/>
        <v>17.25000000000004</v>
      </c>
      <c r="L28">
        <v>598</v>
      </c>
      <c r="M28" s="3">
        <v>19.34</v>
      </c>
      <c r="N28" s="1">
        <f t="shared" si="15"/>
        <v>260</v>
      </c>
      <c r="Q28" s="3">
        <v>29.74</v>
      </c>
      <c r="R28" s="1">
        <f t="shared" si="16"/>
        <v>296</v>
      </c>
      <c r="S28" s="17" t="s">
        <v>52</v>
      </c>
      <c r="T28">
        <f t="shared" si="11"/>
        <v>474</v>
      </c>
    </row>
    <row r="29" spans="1:20" ht="12.75">
      <c r="A29" s="3">
        <f t="shared" si="0"/>
        <v>11.250000000000016</v>
      </c>
      <c r="B29" s="1">
        <v>804</v>
      </c>
      <c r="C29" s="3">
        <f t="shared" si="12"/>
        <v>3.9599999999999946</v>
      </c>
      <c r="D29" s="1">
        <v>199</v>
      </c>
      <c r="E29" s="3">
        <f t="shared" si="13"/>
        <v>8.259999999999994</v>
      </c>
      <c r="F29" s="1">
        <v>382</v>
      </c>
      <c r="I29" s="1">
        <v>56.69</v>
      </c>
      <c r="J29" s="1">
        <f t="shared" si="9"/>
        <v>533</v>
      </c>
      <c r="K29">
        <f t="shared" si="14"/>
        <v>17.26000000000004</v>
      </c>
      <c r="L29">
        <f t="shared" si="10"/>
        <v>597</v>
      </c>
      <c r="M29" s="3">
        <v>19.4</v>
      </c>
      <c r="N29" s="1">
        <f t="shared" si="15"/>
        <v>261</v>
      </c>
      <c r="Q29" s="3">
        <v>29.82</v>
      </c>
      <c r="R29" s="1">
        <f t="shared" si="16"/>
        <v>297</v>
      </c>
      <c r="S29" s="17" t="s">
        <v>53</v>
      </c>
      <c r="T29">
        <f t="shared" si="11"/>
        <v>473</v>
      </c>
    </row>
    <row r="30" spans="1:20" ht="12.75">
      <c r="A30" s="3">
        <f t="shared" si="0"/>
        <v>11.260000000000016</v>
      </c>
      <c r="B30" s="1">
        <v>801</v>
      </c>
      <c r="C30" s="3">
        <f t="shared" si="12"/>
        <v>3.9699999999999944</v>
      </c>
      <c r="D30" s="1">
        <v>201</v>
      </c>
      <c r="E30" s="3">
        <f t="shared" si="13"/>
        <v>8.269999999999994</v>
      </c>
      <c r="F30" s="1">
        <v>382</v>
      </c>
      <c r="I30" s="1">
        <v>56.72</v>
      </c>
      <c r="J30" s="1">
        <f t="shared" si="9"/>
        <v>532</v>
      </c>
      <c r="K30">
        <f t="shared" si="14"/>
        <v>17.270000000000042</v>
      </c>
      <c r="L30">
        <f t="shared" si="10"/>
        <v>596</v>
      </c>
      <c r="M30" s="3">
        <v>19.44</v>
      </c>
      <c r="N30" s="1">
        <f t="shared" si="15"/>
        <v>262</v>
      </c>
      <c r="Q30" s="3">
        <v>29.88</v>
      </c>
      <c r="R30" s="1">
        <f t="shared" si="16"/>
        <v>298</v>
      </c>
      <c r="S30" s="17" t="s">
        <v>54</v>
      </c>
      <c r="T30">
        <f t="shared" si="11"/>
        <v>472</v>
      </c>
    </row>
    <row r="31" spans="1:20" ht="12.75">
      <c r="A31" s="3">
        <f t="shared" si="0"/>
        <v>11.270000000000016</v>
      </c>
      <c r="B31" s="1">
        <v>799</v>
      </c>
      <c r="C31" s="3">
        <f t="shared" si="12"/>
        <v>3.979999999999994</v>
      </c>
      <c r="D31" s="1">
        <v>203</v>
      </c>
      <c r="E31" s="3">
        <f t="shared" si="13"/>
        <v>8.279999999999994</v>
      </c>
      <c r="F31" s="1">
        <v>383</v>
      </c>
      <c r="I31" s="1">
        <v>56.74</v>
      </c>
      <c r="J31" s="1">
        <f t="shared" si="9"/>
        <v>531</v>
      </c>
      <c r="K31">
        <f t="shared" si="14"/>
        <v>17.280000000000044</v>
      </c>
      <c r="L31">
        <f t="shared" si="10"/>
        <v>595</v>
      </c>
      <c r="M31" s="3">
        <v>19.5</v>
      </c>
      <c r="N31" s="1">
        <f t="shared" si="15"/>
        <v>263</v>
      </c>
      <c r="Q31" s="3">
        <v>29.96</v>
      </c>
      <c r="R31" s="1">
        <f t="shared" si="16"/>
        <v>299</v>
      </c>
      <c r="S31" s="17" t="s">
        <v>55</v>
      </c>
      <c r="T31">
        <f t="shared" si="11"/>
        <v>471</v>
      </c>
    </row>
    <row r="32" spans="1:20" ht="12.75">
      <c r="A32" s="3">
        <f t="shared" si="0"/>
        <v>11.280000000000015</v>
      </c>
      <c r="B32" s="1">
        <v>797</v>
      </c>
      <c r="C32" s="3">
        <f t="shared" si="12"/>
        <v>3.989999999999994</v>
      </c>
      <c r="D32" s="1">
        <v>204</v>
      </c>
      <c r="E32" s="3">
        <f t="shared" si="13"/>
        <v>8.289999999999994</v>
      </c>
      <c r="F32" s="1">
        <v>384</v>
      </c>
      <c r="I32" s="1">
        <v>56.77</v>
      </c>
      <c r="J32" s="1">
        <f t="shared" si="9"/>
        <v>530</v>
      </c>
      <c r="K32">
        <f t="shared" si="14"/>
        <v>17.290000000000045</v>
      </c>
      <c r="L32">
        <f t="shared" si="10"/>
        <v>594</v>
      </c>
      <c r="M32" s="3">
        <v>19.56</v>
      </c>
      <c r="N32" s="1">
        <f t="shared" si="15"/>
        <v>264</v>
      </c>
      <c r="Q32" s="3">
        <v>30.04</v>
      </c>
      <c r="R32" s="1">
        <f t="shared" si="16"/>
        <v>300</v>
      </c>
      <c r="S32" s="17" t="s">
        <v>56</v>
      </c>
      <c r="T32">
        <f t="shared" si="11"/>
        <v>470</v>
      </c>
    </row>
    <row r="33" spans="1:20" ht="12.75">
      <c r="A33" s="3">
        <f t="shared" si="0"/>
        <v>11.290000000000015</v>
      </c>
      <c r="B33" s="1">
        <v>795</v>
      </c>
      <c r="C33" s="3">
        <f t="shared" si="12"/>
        <v>3.999999999999994</v>
      </c>
      <c r="D33" s="1">
        <v>206</v>
      </c>
      <c r="E33" s="3">
        <f t="shared" si="13"/>
        <v>8.299999999999994</v>
      </c>
      <c r="F33" s="1">
        <v>384</v>
      </c>
      <c r="I33" s="1">
        <v>56.79</v>
      </c>
      <c r="J33" s="1">
        <f t="shared" si="9"/>
        <v>529</v>
      </c>
      <c r="K33">
        <f t="shared" si="14"/>
        <v>17.300000000000047</v>
      </c>
      <c r="L33">
        <f t="shared" si="10"/>
        <v>593</v>
      </c>
      <c r="M33" s="3">
        <v>19.6</v>
      </c>
      <c r="N33" s="1">
        <f t="shared" si="15"/>
        <v>265</v>
      </c>
      <c r="Q33" s="3">
        <v>30.1</v>
      </c>
      <c r="R33" s="1">
        <f t="shared" si="16"/>
        <v>301</v>
      </c>
      <c r="S33" s="17" t="s">
        <v>57</v>
      </c>
      <c r="T33">
        <f t="shared" si="11"/>
        <v>469</v>
      </c>
    </row>
    <row r="34" spans="1:20" ht="12.75">
      <c r="A34" s="3">
        <f t="shared" si="0"/>
        <v>11.300000000000015</v>
      </c>
      <c r="B34" s="1">
        <v>793</v>
      </c>
      <c r="C34" s="3">
        <f t="shared" si="12"/>
        <v>4.009999999999994</v>
      </c>
      <c r="D34" s="1">
        <v>207</v>
      </c>
      <c r="E34" s="3">
        <f t="shared" si="13"/>
        <v>8.309999999999993</v>
      </c>
      <c r="F34" s="1">
        <v>385</v>
      </c>
      <c r="I34" s="1">
        <v>56.82</v>
      </c>
      <c r="J34" s="1">
        <f t="shared" si="9"/>
        <v>528</v>
      </c>
      <c r="K34">
        <f t="shared" si="14"/>
        <v>17.31000000000005</v>
      </c>
      <c r="L34">
        <f t="shared" si="10"/>
        <v>592</v>
      </c>
      <c r="M34" s="3">
        <v>19.66</v>
      </c>
      <c r="N34" s="1">
        <f t="shared" si="15"/>
        <v>266</v>
      </c>
      <c r="Q34" s="3">
        <v>30.18</v>
      </c>
      <c r="R34" s="1">
        <f t="shared" si="16"/>
        <v>302</v>
      </c>
      <c r="S34" s="17" t="s">
        <v>58</v>
      </c>
      <c r="T34">
        <f t="shared" si="11"/>
        <v>468</v>
      </c>
    </row>
    <row r="35" spans="1:20" ht="12.75">
      <c r="A35" s="3">
        <f t="shared" si="0"/>
        <v>11.310000000000015</v>
      </c>
      <c r="B35" s="1">
        <v>791</v>
      </c>
      <c r="C35" s="3">
        <f t="shared" si="12"/>
        <v>4.019999999999993</v>
      </c>
      <c r="D35" s="1">
        <v>209</v>
      </c>
      <c r="E35" s="3">
        <f t="shared" si="13"/>
        <v>8.319999999999993</v>
      </c>
      <c r="F35" s="1">
        <v>385</v>
      </c>
      <c r="I35" s="1">
        <v>56.85</v>
      </c>
      <c r="J35" s="1">
        <f aca="true" t="shared" si="17" ref="J35:J50">J36+1</f>
        <v>527</v>
      </c>
      <c r="K35">
        <f t="shared" si="14"/>
        <v>17.32000000000005</v>
      </c>
      <c r="L35">
        <f aca="true" t="shared" si="18" ref="L35:L50">L36+1</f>
        <v>591</v>
      </c>
      <c r="M35" s="3">
        <v>19.72</v>
      </c>
      <c r="N35" s="1">
        <f t="shared" si="15"/>
        <v>267</v>
      </c>
      <c r="Q35" s="3">
        <v>30.24</v>
      </c>
      <c r="R35" s="1">
        <f t="shared" si="16"/>
        <v>303</v>
      </c>
      <c r="S35" s="17" t="s">
        <v>59</v>
      </c>
      <c r="T35">
        <f aca="true" t="shared" si="19" ref="T35:T50">T36+1</f>
        <v>467</v>
      </c>
    </row>
    <row r="36" spans="1:20" ht="12.75">
      <c r="A36" s="3">
        <f t="shared" si="0"/>
        <v>11.320000000000014</v>
      </c>
      <c r="B36" s="1">
        <v>789</v>
      </c>
      <c r="C36" s="3">
        <f t="shared" si="12"/>
        <v>4.029999999999993</v>
      </c>
      <c r="D36" s="1">
        <v>211</v>
      </c>
      <c r="E36" s="3">
        <f t="shared" si="13"/>
        <v>8.329999999999993</v>
      </c>
      <c r="F36" s="1">
        <v>386</v>
      </c>
      <c r="I36" s="1">
        <v>56.87</v>
      </c>
      <c r="J36" s="1">
        <f t="shared" si="17"/>
        <v>526</v>
      </c>
      <c r="K36">
        <f t="shared" si="14"/>
        <v>17.33000000000005</v>
      </c>
      <c r="L36">
        <f t="shared" si="18"/>
        <v>590</v>
      </c>
      <c r="M36" s="3">
        <v>19.76</v>
      </c>
      <c r="N36" s="1">
        <f t="shared" si="15"/>
        <v>268</v>
      </c>
      <c r="Q36" s="3">
        <v>30.32</v>
      </c>
      <c r="R36" s="1">
        <f t="shared" si="16"/>
        <v>304</v>
      </c>
      <c r="S36" s="17" t="s">
        <v>60</v>
      </c>
      <c r="T36">
        <f t="shared" si="19"/>
        <v>466</v>
      </c>
    </row>
    <row r="37" spans="1:20" ht="12.75">
      <c r="A37" s="3">
        <f t="shared" si="0"/>
        <v>11.330000000000014</v>
      </c>
      <c r="B37" s="1">
        <v>786</v>
      </c>
      <c r="C37" s="3">
        <f aca="true" t="shared" si="20" ref="C37:C52">C36+0.01</f>
        <v>4.039999999999993</v>
      </c>
      <c r="D37" s="1">
        <v>212</v>
      </c>
      <c r="E37" s="3">
        <f aca="true" t="shared" si="21" ref="E37:E52">E36+0.01</f>
        <v>8.339999999999993</v>
      </c>
      <c r="F37" s="1">
        <v>386</v>
      </c>
      <c r="I37" s="1">
        <v>56.9</v>
      </c>
      <c r="J37" s="1">
        <f t="shared" si="17"/>
        <v>525</v>
      </c>
      <c r="K37">
        <f aca="true" t="shared" si="22" ref="K37:K52">K36+0.01</f>
        <v>17.340000000000053</v>
      </c>
      <c r="L37">
        <f t="shared" si="18"/>
        <v>589</v>
      </c>
      <c r="M37" s="3">
        <v>19.82</v>
      </c>
      <c r="N37" s="1">
        <f aca="true" t="shared" si="23" ref="N37:N52">N36+1</f>
        <v>269</v>
      </c>
      <c r="Q37" s="3">
        <v>30.38</v>
      </c>
      <c r="R37" s="1">
        <f aca="true" t="shared" si="24" ref="R37:R52">R36+1</f>
        <v>305</v>
      </c>
      <c r="S37" s="17" t="s">
        <v>61</v>
      </c>
      <c r="T37">
        <f t="shared" si="19"/>
        <v>465</v>
      </c>
    </row>
    <row r="38" spans="1:20" ht="12.75">
      <c r="A38" s="3">
        <f t="shared" si="0"/>
        <v>11.340000000000014</v>
      </c>
      <c r="B38" s="1">
        <v>784</v>
      </c>
      <c r="C38" s="3">
        <f t="shared" si="20"/>
        <v>4.049999999999993</v>
      </c>
      <c r="D38" s="1">
        <v>214</v>
      </c>
      <c r="E38" s="3">
        <f t="shared" si="21"/>
        <v>8.349999999999993</v>
      </c>
      <c r="F38" s="1">
        <v>387</v>
      </c>
      <c r="I38" s="1">
        <v>56.93</v>
      </c>
      <c r="J38" s="1">
        <f t="shared" si="17"/>
        <v>524</v>
      </c>
      <c r="K38">
        <f t="shared" si="22"/>
        <v>17.350000000000055</v>
      </c>
      <c r="L38">
        <f t="shared" si="18"/>
        <v>588</v>
      </c>
      <c r="M38" s="3">
        <v>19.88</v>
      </c>
      <c r="N38" s="1">
        <f t="shared" si="23"/>
        <v>270</v>
      </c>
      <c r="Q38" s="3">
        <v>30.46</v>
      </c>
      <c r="R38" s="1">
        <f t="shared" si="24"/>
        <v>306</v>
      </c>
      <c r="S38" s="17" t="s">
        <v>62</v>
      </c>
      <c r="T38">
        <f t="shared" si="19"/>
        <v>464</v>
      </c>
    </row>
    <row r="39" spans="1:20" ht="12.75">
      <c r="A39" s="3">
        <f t="shared" si="0"/>
        <v>11.350000000000014</v>
      </c>
      <c r="B39" s="1">
        <v>782</v>
      </c>
      <c r="C39" s="3">
        <f t="shared" si="20"/>
        <v>4.0599999999999925</v>
      </c>
      <c r="D39" s="1">
        <v>215</v>
      </c>
      <c r="E39" s="3">
        <f t="shared" si="21"/>
        <v>8.359999999999992</v>
      </c>
      <c r="F39" s="1">
        <v>388</v>
      </c>
      <c r="I39" s="1">
        <v>56.95</v>
      </c>
      <c r="J39" s="1">
        <f t="shared" si="17"/>
        <v>523</v>
      </c>
      <c r="K39">
        <f t="shared" si="22"/>
        <v>17.360000000000056</v>
      </c>
      <c r="L39">
        <f t="shared" si="18"/>
        <v>587</v>
      </c>
      <c r="M39" s="3">
        <v>19.92</v>
      </c>
      <c r="N39" s="1">
        <f t="shared" si="23"/>
        <v>271</v>
      </c>
      <c r="Q39" s="3">
        <v>30.52</v>
      </c>
      <c r="R39" s="1">
        <f t="shared" si="24"/>
        <v>307</v>
      </c>
      <c r="S39" s="17" t="s">
        <v>63</v>
      </c>
      <c r="T39">
        <f t="shared" si="19"/>
        <v>463</v>
      </c>
    </row>
    <row r="40" spans="1:20" ht="12.75">
      <c r="A40" s="3">
        <f t="shared" si="0"/>
        <v>11.360000000000014</v>
      </c>
      <c r="B40" s="1">
        <v>780</v>
      </c>
      <c r="C40" s="3">
        <f t="shared" si="20"/>
        <v>4.069999999999992</v>
      </c>
      <c r="D40" s="1">
        <v>217</v>
      </c>
      <c r="E40" s="3">
        <f t="shared" si="21"/>
        <v>8.369999999999992</v>
      </c>
      <c r="F40" s="1">
        <v>388</v>
      </c>
      <c r="I40" s="1">
        <v>56.98</v>
      </c>
      <c r="J40" s="1">
        <f t="shared" si="17"/>
        <v>522</v>
      </c>
      <c r="K40">
        <f t="shared" si="22"/>
        <v>17.370000000000058</v>
      </c>
      <c r="L40">
        <f t="shared" si="18"/>
        <v>586</v>
      </c>
      <c r="M40" s="3">
        <v>19.98</v>
      </c>
      <c r="N40" s="1">
        <f t="shared" si="23"/>
        <v>272</v>
      </c>
      <c r="Q40" s="3">
        <v>30.6</v>
      </c>
      <c r="R40" s="1">
        <f t="shared" si="24"/>
        <v>308</v>
      </c>
      <c r="S40" s="17" t="s">
        <v>64</v>
      </c>
      <c r="T40">
        <f t="shared" si="19"/>
        <v>462</v>
      </c>
    </row>
    <row r="41" spans="1:20" ht="12.75">
      <c r="A41" s="3">
        <f t="shared" si="0"/>
        <v>11.370000000000013</v>
      </c>
      <c r="B41" s="1">
        <v>778</v>
      </c>
      <c r="C41" s="3">
        <f t="shared" si="20"/>
        <v>4.079999999999992</v>
      </c>
      <c r="D41" s="1">
        <v>219</v>
      </c>
      <c r="E41" s="3">
        <f t="shared" si="21"/>
        <v>8.379999999999992</v>
      </c>
      <c r="F41" s="1">
        <v>389</v>
      </c>
      <c r="I41" s="1">
        <v>57.01</v>
      </c>
      <c r="J41" s="1">
        <f t="shared" si="17"/>
        <v>521</v>
      </c>
      <c r="K41">
        <f t="shared" si="22"/>
        <v>17.38000000000006</v>
      </c>
      <c r="L41">
        <f t="shared" si="18"/>
        <v>585</v>
      </c>
      <c r="M41" s="3">
        <v>20.04</v>
      </c>
      <c r="N41" s="1">
        <f t="shared" si="23"/>
        <v>273</v>
      </c>
      <c r="Q41" s="3">
        <v>30.66</v>
      </c>
      <c r="R41" s="1">
        <f t="shared" si="24"/>
        <v>309</v>
      </c>
      <c r="S41" s="17" t="s">
        <v>65</v>
      </c>
      <c r="T41">
        <f t="shared" si="19"/>
        <v>461</v>
      </c>
    </row>
    <row r="42" spans="1:20" ht="12.75">
      <c r="A42" s="3">
        <f t="shared" si="0"/>
        <v>11.380000000000013</v>
      </c>
      <c r="B42" s="1">
        <v>776</v>
      </c>
      <c r="C42" s="3">
        <f t="shared" si="20"/>
        <v>4.089999999999992</v>
      </c>
      <c r="D42" s="1">
        <v>220</v>
      </c>
      <c r="E42" s="3">
        <f t="shared" si="21"/>
        <v>8.389999999999992</v>
      </c>
      <c r="F42" s="1">
        <v>389</v>
      </c>
      <c r="I42" s="1">
        <v>57.03</v>
      </c>
      <c r="J42" s="1">
        <f t="shared" si="17"/>
        <v>520</v>
      </c>
      <c r="K42">
        <f t="shared" si="22"/>
        <v>17.39000000000006</v>
      </c>
      <c r="L42">
        <f t="shared" si="18"/>
        <v>584</v>
      </c>
      <c r="M42" s="3">
        <v>20.08</v>
      </c>
      <c r="N42" s="1">
        <f t="shared" si="23"/>
        <v>274</v>
      </c>
      <c r="Q42" s="3">
        <v>30.74</v>
      </c>
      <c r="R42" s="1">
        <f t="shared" si="24"/>
        <v>310</v>
      </c>
      <c r="S42" s="17" t="s">
        <v>66</v>
      </c>
      <c r="T42">
        <f t="shared" si="19"/>
        <v>460</v>
      </c>
    </row>
    <row r="43" spans="1:20" ht="12.75">
      <c r="A43" s="3">
        <f t="shared" si="0"/>
        <v>11.390000000000013</v>
      </c>
      <c r="B43" s="1">
        <v>774</v>
      </c>
      <c r="C43" s="3">
        <f t="shared" si="20"/>
        <v>4.099999999999992</v>
      </c>
      <c r="D43" s="1">
        <v>222</v>
      </c>
      <c r="E43" s="3">
        <f t="shared" si="21"/>
        <v>8.399999999999991</v>
      </c>
      <c r="F43" s="1">
        <v>390</v>
      </c>
      <c r="I43" s="1">
        <v>57.06</v>
      </c>
      <c r="J43" s="1">
        <f t="shared" si="17"/>
        <v>519</v>
      </c>
      <c r="K43">
        <f t="shared" si="22"/>
        <v>17.400000000000063</v>
      </c>
      <c r="L43">
        <f t="shared" si="18"/>
        <v>583</v>
      </c>
      <c r="M43" s="3">
        <v>20.14</v>
      </c>
      <c r="N43" s="1">
        <f t="shared" si="23"/>
        <v>275</v>
      </c>
      <c r="Q43" s="3">
        <v>30.82</v>
      </c>
      <c r="R43" s="1">
        <f t="shared" si="24"/>
        <v>311</v>
      </c>
      <c r="S43" s="17" t="s">
        <v>67</v>
      </c>
      <c r="T43">
        <f t="shared" si="19"/>
        <v>459</v>
      </c>
    </row>
    <row r="44" spans="1:20" ht="12.75">
      <c r="A44" s="3">
        <f t="shared" si="0"/>
        <v>11.400000000000013</v>
      </c>
      <c r="B44" s="1">
        <v>771</v>
      </c>
      <c r="C44" s="3">
        <f t="shared" si="20"/>
        <v>4.109999999999991</v>
      </c>
      <c r="D44" s="1">
        <v>224</v>
      </c>
      <c r="E44" s="3">
        <f t="shared" si="21"/>
        <v>8.409999999999991</v>
      </c>
      <c r="F44" s="1">
        <v>391</v>
      </c>
      <c r="I44" s="1">
        <v>57.08</v>
      </c>
      <c r="J44" s="1">
        <f t="shared" si="17"/>
        <v>518</v>
      </c>
      <c r="K44">
        <f t="shared" si="22"/>
        <v>17.410000000000064</v>
      </c>
      <c r="L44">
        <f t="shared" si="18"/>
        <v>582</v>
      </c>
      <c r="M44" s="3">
        <v>20.2</v>
      </c>
      <c r="N44" s="1">
        <f t="shared" si="23"/>
        <v>276</v>
      </c>
      <c r="Q44" s="3">
        <v>30.88</v>
      </c>
      <c r="R44" s="1">
        <f t="shared" si="24"/>
        <v>312</v>
      </c>
      <c r="S44" s="17" t="s">
        <v>68</v>
      </c>
      <c r="T44">
        <f t="shared" si="19"/>
        <v>458</v>
      </c>
    </row>
    <row r="45" spans="1:20" ht="12.75">
      <c r="A45" s="3">
        <f t="shared" si="0"/>
        <v>11.410000000000013</v>
      </c>
      <c r="B45" s="1">
        <v>769</v>
      </c>
      <c r="C45" s="3">
        <f t="shared" si="20"/>
        <v>4.119999999999991</v>
      </c>
      <c r="D45" s="1">
        <v>225</v>
      </c>
      <c r="E45" s="3">
        <f t="shared" si="21"/>
        <v>8.419999999999991</v>
      </c>
      <c r="F45" s="1">
        <v>391</v>
      </c>
      <c r="I45" s="1">
        <v>57.11</v>
      </c>
      <c r="J45" s="1">
        <f t="shared" si="17"/>
        <v>517</v>
      </c>
      <c r="K45">
        <f t="shared" si="22"/>
        <v>17.420000000000066</v>
      </c>
      <c r="L45">
        <f t="shared" si="18"/>
        <v>581</v>
      </c>
      <c r="M45" s="3">
        <v>20.24</v>
      </c>
      <c r="N45" s="1">
        <f t="shared" si="23"/>
        <v>277</v>
      </c>
      <c r="Q45" s="3">
        <v>30.96</v>
      </c>
      <c r="R45" s="1">
        <f t="shared" si="24"/>
        <v>313</v>
      </c>
      <c r="S45" s="17" t="s">
        <v>69</v>
      </c>
      <c r="T45">
        <f t="shared" si="19"/>
        <v>457</v>
      </c>
    </row>
    <row r="46" spans="1:20" ht="12.75">
      <c r="A46" s="3">
        <f t="shared" si="0"/>
        <v>11.420000000000012</v>
      </c>
      <c r="B46" s="1">
        <v>767</v>
      </c>
      <c r="C46" s="3">
        <f t="shared" si="20"/>
        <v>4.129999999999991</v>
      </c>
      <c r="D46" s="1">
        <v>227</v>
      </c>
      <c r="E46" s="3">
        <f t="shared" si="21"/>
        <v>8.42999999999999</v>
      </c>
      <c r="F46" s="1">
        <v>392</v>
      </c>
      <c r="I46" s="1">
        <v>57.14</v>
      </c>
      <c r="J46" s="1">
        <f t="shared" si="17"/>
        <v>516</v>
      </c>
      <c r="K46">
        <f t="shared" si="22"/>
        <v>17.430000000000067</v>
      </c>
      <c r="L46">
        <f t="shared" si="18"/>
        <v>580</v>
      </c>
      <c r="M46" s="3">
        <v>20.3</v>
      </c>
      <c r="N46" s="1">
        <f t="shared" si="23"/>
        <v>278</v>
      </c>
      <c r="Q46" s="3">
        <v>31.02</v>
      </c>
      <c r="R46" s="1">
        <f t="shared" si="24"/>
        <v>314</v>
      </c>
      <c r="S46" s="17" t="s">
        <v>70</v>
      </c>
      <c r="T46">
        <f t="shared" si="19"/>
        <v>456</v>
      </c>
    </row>
    <row r="47" spans="1:20" ht="12.75">
      <c r="A47" s="3">
        <f t="shared" si="0"/>
        <v>11.430000000000012</v>
      </c>
      <c r="B47" s="1">
        <v>765</v>
      </c>
      <c r="C47" s="3">
        <f t="shared" si="20"/>
        <v>4.139999999999991</v>
      </c>
      <c r="D47" s="1">
        <v>229</v>
      </c>
      <c r="E47" s="3">
        <f t="shared" si="21"/>
        <v>8.43999999999999</v>
      </c>
      <c r="F47" s="1">
        <v>392</v>
      </c>
      <c r="I47" s="1">
        <v>57.16</v>
      </c>
      <c r="J47" s="1">
        <f t="shared" si="17"/>
        <v>515</v>
      </c>
      <c r="K47">
        <f t="shared" si="22"/>
        <v>17.44000000000007</v>
      </c>
      <c r="L47">
        <f t="shared" si="18"/>
        <v>579</v>
      </c>
      <c r="M47" s="3">
        <v>20.36</v>
      </c>
      <c r="N47" s="1">
        <f t="shared" si="23"/>
        <v>279</v>
      </c>
      <c r="Q47" s="3">
        <v>31.1</v>
      </c>
      <c r="R47" s="1">
        <f t="shared" si="24"/>
        <v>315</v>
      </c>
      <c r="S47" s="17" t="s">
        <v>71</v>
      </c>
      <c r="T47">
        <f t="shared" si="19"/>
        <v>455</v>
      </c>
    </row>
    <row r="48" spans="1:20" ht="12.75">
      <c r="A48" s="3">
        <f t="shared" si="0"/>
        <v>11.440000000000012</v>
      </c>
      <c r="B48" s="1">
        <v>763</v>
      </c>
      <c r="C48" s="3">
        <f t="shared" si="20"/>
        <v>4.149999999999991</v>
      </c>
      <c r="D48" s="1">
        <v>230</v>
      </c>
      <c r="E48" s="3">
        <f t="shared" si="21"/>
        <v>8.44999999999999</v>
      </c>
      <c r="F48" s="1">
        <v>393</v>
      </c>
      <c r="I48" s="1">
        <v>57.19</v>
      </c>
      <c r="J48" s="1">
        <f t="shared" si="17"/>
        <v>514</v>
      </c>
      <c r="K48">
        <f t="shared" si="22"/>
        <v>17.45000000000007</v>
      </c>
      <c r="L48">
        <f t="shared" si="18"/>
        <v>578</v>
      </c>
      <c r="M48" s="3">
        <v>20.4</v>
      </c>
      <c r="N48" s="1">
        <f t="shared" si="23"/>
        <v>280</v>
      </c>
      <c r="Q48" s="3">
        <v>31.16</v>
      </c>
      <c r="R48" s="1">
        <f t="shared" si="24"/>
        <v>316</v>
      </c>
      <c r="S48" s="17" t="s">
        <v>72</v>
      </c>
      <c r="T48">
        <f t="shared" si="19"/>
        <v>454</v>
      </c>
    </row>
    <row r="49" spans="1:20" ht="12.75">
      <c r="A49" s="3">
        <f t="shared" si="0"/>
        <v>11.450000000000012</v>
      </c>
      <c r="B49" s="1">
        <v>761</v>
      </c>
      <c r="C49" s="3">
        <f t="shared" si="20"/>
        <v>4.15999999999999</v>
      </c>
      <c r="D49" s="1">
        <v>232</v>
      </c>
      <c r="E49" s="3">
        <f t="shared" si="21"/>
        <v>8.45999999999999</v>
      </c>
      <c r="F49" s="1">
        <v>394</v>
      </c>
      <c r="I49" s="1">
        <v>57.22</v>
      </c>
      <c r="J49" s="1">
        <f t="shared" si="17"/>
        <v>513</v>
      </c>
      <c r="K49">
        <f t="shared" si="22"/>
        <v>17.460000000000072</v>
      </c>
      <c r="L49">
        <f t="shared" si="18"/>
        <v>577</v>
      </c>
      <c r="M49" s="3">
        <v>20.46</v>
      </c>
      <c r="N49" s="1">
        <f t="shared" si="23"/>
        <v>281</v>
      </c>
      <c r="Q49" s="3">
        <v>31.24</v>
      </c>
      <c r="R49" s="1">
        <f t="shared" si="24"/>
        <v>317</v>
      </c>
      <c r="S49" s="17" t="s">
        <v>73</v>
      </c>
      <c r="T49">
        <f t="shared" si="19"/>
        <v>453</v>
      </c>
    </row>
    <row r="50" spans="1:20" ht="12.75">
      <c r="A50" s="3">
        <f t="shared" si="0"/>
        <v>11.460000000000012</v>
      </c>
      <c r="B50" s="1">
        <v>759</v>
      </c>
      <c r="C50" s="3">
        <f t="shared" si="20"/>
        <v>4.16999999999999</v>
      </c>
      <c r="D50" s="1">
        <v>234</v>
      </c>
      <c r="E50" s="3">
        <f t="shared" si="21"/>
        <v>8.46999999999999</v>
      </c>
      <c r="F50" s="1">
        <v>394</v>
      </c>
      <c r="I50" s="1">
        <v>57.24</v>
      </c>
      <c r="J50" s="1">
        <f t="shared" si="17"/>
        <v>512</v>
      </c>
      <c r="K50">
        <f t="shared" si="22"/>
        <v>17.470000000000073</v>
      </c>
      <c r="L50">
        <f t="shared" si="18"/>
        <v>576</v>
      </c>
      <c r="M50" s="3">
        <v>20.52</v>
      </c>
      <c r="N50" s="1">
        <f t="shared" si="23"/>
        <v>282</v>
      </c>
      <c r="Q50" s="3">
        <v>31.3</v>
      </c>
      <c r="R50" s="1">
        <f t="shared" si="24"/>
        <v>318</v>
      </c>
      <c r="S50" s="17" t="s">
        <v>74</v>
      </c>
      <c r="T50">
        <f t="shared" si="19"/>
        <v>452</v>
      </c>
    </row>
    <row r="51" spans="1:20" ht="12.75">
      <c r="A51" s="3">
        <f t="shared" si="0"/>
        <v>11.470000000000011</v>
      </c>
      <c r="B51" s="1">
        <v>757</v>
      </c>
      <c r="C51" s="3">
        <f t="shared" si="20"/>
        <v>4.17999999999999</v>
      </c>
      <c r="D51" s="1">
        <v>235</v>
      </c>
      <c r="E51" s="3">
        <f t="shared" si="21"/>
        <v>8.47999999999999</v>
      </c>
      <c r="F51" s="1">
        <v>395</v>
      </c>
      <c r="I51" s="1">
        <v>57.27</v>
      </c>
      <c r="J51" s="1">
        <f aca="true" t="shared" si="25" ref="J51:J66">J52+1</f>
        <v>511</v>
      </c>
      <c r="K51">
        <f t="shared" si="22"/>
        <v>17.480000000000075</v>
      </c>
      <c r="L51">
        <f aca="true" t="shared" si="26" ref="L51:L66">L52+1</f>
        <v>575</v>
      </c>
      <c r="M51" s="3">
        <v>20.56</v>
      </c>
      <c r="N51" s="1">
        <f t="shared" si="23"/>
        <v>283</v>
      </c>
      <c r="Q51" s="3">
        <v>31.38</v>
      </c>
      <c r="R51" s="1">
        <f t="shared" si="24"/>
        <v>319</v>
      </c>
      <c r="S51" s="17" t="s">
        <v>75</v>
      </c>
      <c r="T51">
        <f aca="true" t="shared" si="27" ref="T51:T66">T52+1</f>
        <v>451</v>
      </c>
    </row>
    <row r="52" spans="1:20" ht="12.75">
      <c r="A52" s="3">
        <f t="shared" si="0"/>
        <v>11.480000000000011</v>
      </c>
      <c r="B52" s="1">
        <v>755</v>
      </c>
      <c r="C52" s="3">
        <f t="shared" si="20"/>
        <v>4.18999999999999</v>
      </c>
      <c r="D52" s="1">
        <v>237</v>
      </c>
      <c r="E52" s="3">
        <f t="shared" si="21"/>
        <v>8.48999999999999</v>
      </c>
      <c r="F52" s="1">
        <v>395</v>
      </c>
      <c r="I52" s="1">
        <v>57.3</v>
      </c>
      <c r="J52" s="1">
        <f t="shared" si="25"/>
        <v>510</v>
      </c>
      <c r="K52">
        <f t="shared" si="22"/>
        <v>17.490000000000077</v>
      </c>
      <c r="L52">
        <f t="shared" si="26"/>
        <v>574</v>
      </c>
      <c r="M52" s="3">
        <v>20.62</v>
      </c>
      <c r="N52" s="1">
        <f t="shared" si="23"/>
        <v>284</v>
      </c>
      <c r="Q52" s="3">
        <v>31.44</v>
      </c>
      <c r="R52" s="1">
        <f t="shared" si="24"/>
        <v>320</v>
      </c>
      <c r="S52" s="17" t="s">
        <v>76</v>
      </c>
      <c r="T52">
        <f t="shared" si="27"/>
        <v>450</v>
      </c>
    </row>
    <row r="53" spans="1:20" ht="12.75">
      <c r="A53" s="3">
        <f t="shared" si="0"/>
        <v>11.49000000000001</v>
      </c>
      <c r="B53" s="1">
        <v>753</v>
      </c>
      <c r="C53" s="3">
        <f aca="true" t="shared" si="28" ref="C53:C68">C52+0.01</f>
        <v>4.1999999999999895</v>
      </c>
      <c r="D53" s="1">
        <v>239</v>
      </c>
      <c r="E53" s="3">
        <f aca="true" t="shared" si="29" ref="E53:E68">E52+0.01</f>
        <v>8.49999999999999</v>
      </c>
      <c r="F53" s="1">
        <v>396</v>
      </c>
      <c r="I53" s="1">
        <v>57.32</v>
      </c>
      <c r="J53" s="1">
        <f t="shared" si="25"/>
        <v>509</v>
      </c>
      <c r="K53">
        <f aca="true" t="shared" si="30" ref="K53:K68">K52+0.01</f>
        <v>17.500000000000078</v>
      </c>
      <c r="L53">
        <f t="shared" si="26"/>
        <v>573</v>
      </c>
      <c r="M53" s="3">
        <v>20.68</v>
      </c>
      <c r="N53" s="1">
        <f aca="true" t="shared" si="31" ref="N53:N68">N52+1</f>
        <v>285</v>
      </c>
      <c r="Q53" s="3">
        <v>31.52</v>
      </c>
      <c r="R53" s="1">
        <f aca="true" t="shared" si="32" ref="R53:R68">R52+1</f>
        <v>321</v>
      </c>
      <c r="S53" s="17" t="s">
        <v>77</v>
      </c>
      <c r="T53">
        <f t="shared" si="27"/>
        <v>449</v>
      </c>
    </row>
    <row r="54" spans="1:20" ht="12.75">
      <c r="A54" s="3">
        <f t="shared" si="0"/>
        <v>11.50000000000001</v>
      </c>
      <c r="B54" s="1">
        <v>750</v>
      </c>
      <c r="C54" s="3">
        <f t="shared" si="28"/>
        <v>4.209999999999989</v>
      </c>
      <c r="D54" s="1">
        <v>240</v>
      </c>
      <c r="E54" s="3">
        <f t="shared" si="29"/>
        <v>8.50999999999999</v>
      </c>
      <c r="F54" s="1">
        <v>397</v>
      </c>
      <c r="I54" s="1">
        <v>57.35</v>
      </c>
      <c r="J54" s="1">
        <f t="shared" si="25"/>
        <v>508</v>
      </c>
      <c r="K54">
        <f t="shared" si="30"/>
        <v>17.51000000000008</v>
      </c>
      <c r="L54">
        <f t="shared" si="26"/>
        <v>572</v>
      </c>
      <c r="M54" s="3">
        <v>20.72</v>
      </c>
      <c r="N54" s="1">
        <f t="shared" si="31"/>
        <v>286</v>
      </c>
      <c r="Q54" s="3">
        <v>31.58</v>
      </c>
      <c r="R54" s="1">
        <f t="shared" si="32"/>
        <v>322</v>
      </c>
      <c r="S54" s="17" t="s">
        <v>78</v>
      </c>
      <c r="T54">
        <f t="shared" si="27"/>
        <v>448</v>
      </c>
    </row>
    <row r="55" spans="1:20" ht="12.75">
      <c r="A55" s="3">
        <f t="shared" si="0"/>
        <v>11.51000000000001</v>
      </c>
      <c r="B55" s="1">
        <v>748</v>
      </c>
      <c r="C55" s="3">
        <f t="shared" si="28"/>
        <v>4.219999999999989</v>
      </c>
      <c r="D55" s="1">
        <v>242</v>
      </c>
      <c r="E55" s="3">
        <f t="shared" si="29"/>
        <v>8.519999999999989</v>
      </c>
      <c r="F55" s="1">
        <v>397</v>
      </c>
      <c r="I55" s="1">
        <v>57.38</v>
      </c>
      <c r="J55" s="1">
        <f t="shared" si="25"/>
        <v>507</v>
      </c>
      <c r="K55">
        <f t="shared" si="30"/>
        <v>17.52000000000008</v>
      </c>
      <c r="L55">
        <f t="shared" si="26"/>
        <v>571</v>
      </c>
      <c r="M55" s="3">
        <v>20.78</v>
      </c>
      <c r="N55" s="1">
        <f t="shared" si="31"/>
        <v>287</v>
      </c>
      <c r="Q55" s="3">
        <v>31.66</v>
      </c>
      <c r="R55" s="1">
        <f t="shared" si="32"/>
        <v>323</v>
      </c>
      <c r="S55" s="17" t="s">
        <v>79</v>
      </c>
      <c r="T55">
        <f t="shared" si="27"/>
        <v>447</v>
      </c>
    </row>
    <row r="56" spans="1:20" ht="12.75">
      <c r="A56" s="3">
        <f t="shared" si="0"/>
        <v>11.52000000000001</v>
      </c>
      <c r="B56" s="1">
        <v>746</v>
      </c>
      <c r="C56" s="3">
        <f t="shared" si="28"/>
        <v>4.229999999999989</v>
      </c>
      <c r="D56" s="1">
        <v>244</v>
      </c>
      <c r="E56" s="3">
        <f t="shared" si="29"/>
        <v>8.529999999999989</v>
      </c>
      <c r="F56" s="1">
        <v>398</v>
      </c>
      <c r="I56" s="1">
        <v>57.41</v>
      </c>
      <c r="J56" s="1">
        <f t="shared" si="25"/>
        <v>506</v>
      </c>
      <c r="K56">
        <f t="shared" si="30"/>
        <v>17.530000000000083</v>
      </c>
      <c r="L56">
        <f t="shared" si="26"/>
        <v>570</v>
      </c>
      <c r="M56" s="3">
        <v>20.84</v>
      </c>
      <c r="N56" s="1">
        <f t="shared" si="31"/>
        <v>288</v>
      </c>
      <c r="Q56" s="3">
        <v>31.74</v>
      </c>
      <c r="R56" s="1">
        <f t="shared" si="32"/>
        <v>324</v>
      </c>
      <c r="S56" s="17" t="s">
        <v>80</v>
      </c>
      <c r="T56">
        <f t="shared" si="27"/>
        <v>446</v>
      </c>
    </row>
    <row r="57" spans="1:20" ht="12.75">
      <c r="A57" s="3">
        <f t="shared" si="0"/>
        <v>11.53000000000001</v>
      </c>
      <c r="B57" s="1">
        <v>744</v>
      </c>
      <c r="C57" s="3">
        <f t="shared" si="28"/>
        <v>4.239999999999989</v>
      </c>
      <c r="D57" s="1">
        <v>245</v>
      </c>
      <c r="E57" s="3">
        <f t="shared" si="29"/>
        <v>8.539999999999988</v>
      </c>
      <c r="F57" s="1">
        <v>398</v>
      </c>
      <c r="I57" s="1">
        <v>57.43</v>
      </c>
      <c r="J57" s="1">
        <f t="shared" si="25"/>
        <v>505</v>
      </c>
      <c r="K57">
        <f t="shared" si="30"/>
        <v>17.540000000000084</v>
      </c>
      <c r="L57">
        <f t="shared" si="26"/>
        <v>569</v>
      </c>
      <c r="M57" s="3">
        <v>20.88</v>
      </c>
      <c r="N57" s="1">
        <f t="shared" si="31"/>
        <v>289</v>
      </c>
      <c r="Q57" s="3">
        <v>31.8</v>
      </c>
      <c r="R57" s="1">
        <f t="shared" si="32"/>
        <v>325</v>
      </c>
      <c r="S57" s="17" t="s">
        <v>81</v>
      </c>
      <c r="T57">
        <f t="shared" si="27"/>
        <v>445</v>
      </c>
    </row>
    <row r="58" spans="1:20" ht="12.75">
      <c r="A58" s="3">
        <f t="shared" si="0"/>
        <v>11.54000000000001</v>
      </c>
      <c r="B58" s="1">
        <v>742</v>
      </c>
      <c r="C58" s="3">
        <f t="shared" si="28"/>
        <v>4.2499999999999885</v>
      </c>
      <c r="D58" s="1">
        <v>247</v>
      </c>
      <c r="E58" s="3">
        <f t="shared" si="29"/>
        <v>8.549999999999988</v>
      </c>
      <c r="F58" s="1">
        <v>399</v>
      </c>
      <c r="I58" s="1">
        <v>57.46</v>
      </c>
      <c r="J58" s="1">
        <f t="shared" si="25"/>
        <v>504</v>
      </c>
      <c r="K58">
        <f t="shared" si="30"/>
        <v>17.550000000000086</v>
      </c>
      <c r="L58">
        <f t="shared" si="26"/>
        <v>568</v>
      </c>
      <c r="M58" s="3">
        <v>20.94</v>
      </c>
      <c r="N58" s="1">
        <f t="shared" si="31"/>
        <v>290</v>
      </c>
      <c r="Q58" s="3">
        <v>31.88</v>
      </c>
      <c r="R58" s="1">
        <f t="shared" si="32"/>
        <v>326</v>
      </c>
      <c r="S58" s="17" t="s">
        <v>82</v>
      </c>
      <c r="T58">
        <f t="shared" si="27"/>
        <v>444</v>
      </c>
    </row>
    <row r="59" spans="1:20" ht="12.75">
      <c r="A59" s="3">
        <f t="shared" si="0"/>
        <v>11.55000000000001</v>
      </c>
      <c r="B59" s="1">
        <v>740</v>
      </c>
      <c r="C59" s="3">
        <f t="shared" si="28"/>
        <v>4.259999999999988</v>
      </c>
      <c r="D59" s="1">
        <v>249</v>
      </c>
      <c r="E59" s="3">
        <f t="shared" si="29"/>
        <v>8.559999999999988</v>
      </c>
      <c r="F59" s="1">
        <v>400</v>
      </c>
      <c r="I59" s="1">
        <v>57.49</v>
      </c>
      <c r="J59" s="1">
        <f t="shared" si="25"/>
        <v>503</v>
      </c>
      <c r="K59">
        <f t="shared" si="30"/>
        <v>17.560000000000088</v>
      </c>
      <c r="L59">
        <f t="shared" si="26"/>
        <v>567</v>
      </c>
      <c r="M59" s="3">
        <v>21</v>
      </c>
      <c r="N59" s="1">
        <f t="shared" si="31"/>
        <v>291</v>
      </c>
      <c r="Q59" s="3">
        <v>31.94</v>
      </c>
      <c r="R59" s="1">
        <f t="shared" si="32"/>
        <v>327</v>
      </c>
      <c r="S59" s="17" t="s">
        <v>83</v>
      </c>
      <c r="T59">
        <f t="shared" si="27"/>
        <v>443</v>
      </c>
    </row>
    <row r="60" spans="1:20" ht="12.75">
      <c r="A60" s="3">
        <f t="shared" si="0"/>
        <v>11.56000000000001</v>
      </c>
      <c r="B60" s="1">
        <v>738</v>
      </c>
      <c r="C60" s="3">
        <f t="shared" si="28"/>
        <v>4.269999999999988</v>
      </c>
      <c r="D60" s="1">
        <v>250</v>
      </c>
      <c r="E60" s="3">
        <f t="shared" si="29"/>
        <v>8.569999999999988</v>
      </c>
      <c r="F60" s="1">
        <v>400</v>
      </c>
      <c r="I60" s="1">
        <v>57.51</v>
      </c>
      <c r="J60" s="1">
        <f t="shared" si="25"/>
        <v>502</v>
      </c>
      <c r="K60">
        <f t="shared" si="30"/>
        <v>17.57000000000009</v>
      </c>
      <c r="L60">
        <f t="shared" si="26"/>
        <v>566</v>
      </c>
      <c r="M60" s="3">
        <v>21.04</v>
      </c>
      <c r="N60" s="1">
        <f t="shared" si="31"/>
        <v>292</v>
      </c>
      <c r="Q60" s="3">
        <v>32.02</v>
      </c>
      <c r="R60" s="1">
        <f t="shared" si="32"/>
        <v>328</v>
      </c>
      <c r="S60" s="17" t="s">
        <v>84</v>
      </c>
      <c r="T60">
        <f t="shared" si="27"/>
        <v>442</v>
      </c>
    </row>
    <row r="61" spans="1:20" ht="12.75">
      <c r="A61" s="3">
        <f t="shared" si="0"/>
        <v>11.57000000000001</v>
      </c>
      <c r="B61" s="1">
        <v>736</v>
      </c>
      <c r="C61" s="3">
        <f t="shared" si="28"/>
        <v>4.279999999999988</v>
      </c>
      <c r="D61" s="1">
        <v>252</v>
      </c>
      <c r="E61" s="3">
        <f t="shared" si="29"/>
        <v>8.579999999999988</v>
      </c>
      <c r="F61" s="1">
        <v>401</v>
      </c>
      <c r="I61" s="1">
        <v>57.54</v>
      </c>
      <c r="J61" s="1">
        <f t="shared" si="25"/>
        <v>501</v>
      </c>
      <c r="K61">
        <f t="shared" si="30"/>
        <v>17.58000000000009</v>
      </c>
      <c r="L61">
        <f t="shared" si="26"/>
        <v>565</v>
      </c>
      <c r="M61" s="3">
        <v>21.1</v>
      </c>
      <c r="N61" s="1">
        <f t="shared" si="31"/>
        <v>293</v>
      </c>
      <c r="Q61" s="3">
        <v>32.08</v>
      </c>
      <c r="R61" s="1">
        <f t="shared" si="32"/>
        <v>329</v>
      </c>
      <c r="S61" s="17" t="s">
        <v>85</v>
      </c>
      <c r="T61">
        <f t="shared" si="27"/>
        <v>441</v>
      </c>
    </row>
    <row r="62" spans="1:20" ht="12.75">
      <c r="A62" s="3">
        <f t="shared" si="0"/>
        <v>11.580000000000009</v>
      </c>
      <c r="B62" s="1">
        <v>734</v>
      </c>
      <c r="C62" s="3">
        <f t="shared" si="28"/>
        <v>4.289999999999988</v>
      </c>
      <c r="D62" s="1">
        <v>254</v>
      </c>
      <c r="E62" s="3">
        <f t="shared" si="29"/>
        <v>8.589999999999987</v>
      </c>
      <c r="F62" s="1">
        <v>401</v>
      </c>
      <c r="I62" s="1">
        <v>57.57</v>
      </c>
      <c r="J62" s="1">
        <f t="shared" si="25"/>
        <v>500</v>
      </c>
      <c r="K62">
        <f t="shared" si="30"/>
        <v>17.590000000000092</v>
      </c>
      <c r="L62">
        <f t="shared" si="26"/>
        <v>564</v>
      </c>
      <c r="M62" s="3">
        <v>21.16</v>
      </c>
      <c r="N62" s="1">
        <f t="shared" si="31"/>
        <v>294</v>
      </c>
      <c r="Q62" s="3">
        <v>32.16</v>
      </c>
      <c r="R62" s="1">
        <f t="shared" si="32"/>
        <v>330</v>
      </c>
      <c r="S62" s="17" t="s">
        <v>86</v>
      </c>
      <c r="T62">
        <f t="shared" si="27"/>
        <v>440</v>
      </c>
    </row>
    <row r="63" spans="1:20" ht="12.75">
      <c r="A63" s="3">
        <f t="shared" si="0"/>
        <v>11.590000000000009</v>
      </c>
      <c r="B63" s="1">
        <v>732</v>
      </c>
      <c r="C63" s="3">
        <f t="shared" si="28"/>
        <v>4.299999999999987</v>
      </c>
      <c r="D63" s="1">
        <v>255</v>
      </c>
      <c r="E63" s="3">
        <f t="shared" si="29"/>
        <v>8.599999999999987</v>
      </c>
      <c r="F63" s="1">
        <v>402</v>
      </c>
      <c r="I63" s="1">
        <v>57.59</v>
      </c>
      <c r="J63" s="1">
        <f t="shared" si="25"/>
        <v>499</v>
      </c>
      <c r="K63">
        <f t="shared" si="30"/>
        <v>17.600000000000094</v>
      </c>
      <c r="L63">
        <f t="shared" si="26"/>
        <v>563</v>
      </c>
      <c r="M63" s="3">
        <v>21.2</v>
      </c>
      <c r="N63" s="1">
        <f t="shared" si="31"/>
        <v>295</v>
      </c>
      <c r="Q63" s="3">
        <v>32.22</v>
      </c>
      <c r="R63" s="1">
        <f t="shared" si="32"/>
        <v>331</v>
      </c>
      <c r="S63" s="17" t="s">
        <v>87</v>
      </c>
      <c r="T63">
        <f t="shared" si="27"/>
        <v>439</v>
      </c>
    </row>
    <row r="64" spans="1:20" ht="12.75">
      <c r="A64" s="3">
        <f t="shared" si="0"/>
        <v>11.600000000000009</v>
      </c>
      <c r="B64" s="1">
        <v>730</v>
      </c>
      <c r="C64" s="3">
        <f t="shared" si="28"/>
        <v>4.309999999999987</v>
      </c>
      <c r="D64" s="1">
        <v>257</v>
      </c>
      <c r="E64" s="3">
        <f t="shared" si="29"/>
        <v>8.609999999999987</v>
      </c>
      <c r="F64" s="1">
        <v>403</v>
      </c>
      <c r="I64" s="1">
        <v>57.62</v>
      </c>
      <c r="J64" s="1">
        <f t="shared" si="25"/>
        <v>498</v>
      </c>
      <c r="K64">
        <f t="shared" si="30"/>
        <v>17.610000000000095</v>
      </c>
      <c r="L64">
        <f t="shared" si="26"/>
        <v>562</v>
      </c>
      <c r="M64" s="3">
        <v>21.26</v>
      </c>
      <c r="N64" s="1">
        <f t="shared" si="31"/>
        <v>296</v>
      </c>
      <c r="Q64" s="3">
        <v>32.3</v>
      </c>
      <c r="R64" s="1">
        <f t="shared" si="32"/>
        <v>332</v>
      </c>
      <c r="S64" s="17" t="s">
        <v>88</v>
      </c>
      <c r="T64">
        <f t="shared" si="27"/>
        <v>438</v>
      </c>
    </row>
    <row r="65" spans="1:20" ht="12.75">
      <c r="A65" s="3">
        <f t="shared" si="0"/>
        <v>11.610000000000008</v>
      </c>
      <c r="B65" s="1">
        <v>728</v>
      </c>
      <c r="C65" s="3">
        <f t="shared" si="28"/>
        <v>4.319999999999987</v>
      </c>
      <c r="D65" s="1">
        <v>259</v>
      </c>
      <c r="E65" s="3">
        <f t="shared" si="29"/>
        <v>8.619999999999987</v>
      </c>
      <c r="F65" s="1">
        <v>403</v>
      </c>
      <c r="I65" s="1">
        <v>57.65</v>
      </c>
      <c r="J65" s="1">
        <f t="shared" si="25"/>
        <v>497</v>
      </c>
      <c r="K65">
        <f t="shared" si="30"/>
        <v>17.620000000000097</v>
      </c>
      <c r="L65">
        <f t="shared" si="26"/>
        <v>561</v>
      </c>
      <c r="M65" s="3">
        <v>21.3</v>
      </c>
      <c r="N65" s="1">
        <f t="shared" si="31"/>
        <v>297</v>
      </c>
      <c r="Q65" s="3">
        <v>32.36</v>
      </c>
      <c r="R65" s="1">
        <f t="shared" si="32"/>
        <v>333</v>
      </c>
      <c r="S65" s="17" t="s">
        <v>89</v>
      </c>
      <c r="T65">
        <f t="shared" si="27"/>
        <v>437</v>
      </c>
    </row>
    <row r="66" spans="1:20" ht="12.75">
      <c r="A66" s="3">
        <f t="shared" si="0"/>
        <v>11.620000000000008</v>
      </c>
      <c r="B66" s="1">
        <v>725</v>
      </c>
      <c r="C66" s="3">
        <f t="shared" si="28"/>
        <v>4.329999999999987</v>
      </c>
      <c r="D66" s="1">
        <v>261</v>
      </c>
      <c r="E66" s="3">
        <f t="shared" si="29"/>
        <v>8.629999999999987</v>
      </c>
      <c r="F66" s="1">
        <v>404</v>
      </c>
      <c r="I66" s="1">
        <v>57.67</v>
      </c>
      <c r="J66" s="1">
        <f t="shared" si="25"/>
        <v>496</v>
      </c>
      <c r="K66">
        <f t="shared" si="30"/>
        <v>17.6300000000001</v>
      </c>
      <c r="L66">
        <f t="shared" si="26"/>
        <v>560</v>
      </c>
      <c r="M66" s="3">
        <v>21.36</v>
      </c>
      <c r="N66" s="1">
        <f t="shared" si="31"/>
        <v>298</v>
      </c>
      <c r="Q66" s="3">
        <v>32.44</v>
      </c>
      <c r="R66" s="1">
        <f t="shared" si="32"/>
        <v>334</v>
      </c>
      <c r="S66" s="17" t="s">
        <v>90</v>
      </c>
      <c r="T66">
        <f t="shared" si="27"/>
        <v>436</v>
      </c>
    </row>
    <row r="67" spans="1:20" ht="12.75">
      <c r="A67" s="3">
        <f aca="true" t="shared" si="33" ref="A67:A100">A68-0.01</f>
        <v>11.630000000000008</v>
      </c>
      <c r="B67" s="1">
        <v>723</v>
      </c>
      <c r="C67" s="3">
        <f t="shared" si="28"/>
        <v>4.3399999999999865</v>
      </c>
      <c r="D67" s="1">
        <v>262</v>
      </c>
      <c r="E67" s="3">
        <f t="shared" si="29"/>
        <v>8.639999999999986</v>
      </c>
      <c r="F67" s="1">
        <v>404</v>
      </c>
      <c r="I67" s="1">
        <v>57.7</v>
      </c>
      <c r="J67" s="1">
        <f aca="true" t="shared" si="34" ref="J67:J82">J68+1</f>
        <v>495</v>
      </c>
      <c r="K67">
        <f t="shared" si="30"/>
        <v>17.6400000000001</v>
      </c>
      <c r="L67">
        <f aca="true" t="shared" si="35" ref="L67:L81">L68+1</f>
        <v>559</v>
      </c>
      <c r="M67" s="3">
        <v>21.42</v>
      </c>
      <c r="N67" s="1">
        <f t="shared" si="31"/>
        <v>299</v>
      </c>
      <c r="Q67" s="3">
        <v>32.5</v>
      </c>
      <c r="R67" s="1">
        <f t="shared" si="32"/>
        <v>335</v>
      </c>
      <c r="S67" s="17" t="s">
        <v>91</v>
      </c>
      <c r="T67">
        <f aca="true" t="shared" si="36" ref="T67:T82">T68+1</f>
        <v>435</v>
      </c>
    </row>
    <row r="68" spans="1:20" ht="12.75">
      <c r="A68" s="3">
        <f t="shared" si="33"/>
        <v>11.640000000000008</v>
      </c>
      <c r="B68" s="1">
        <v>721</v>
      </c>
      <c r="C68" s="3">
        <f t="shared" si="28"/>
        <v>4.349999999999986</v>
      </c>
      <c r="D68" s="1">
        <v>264</v>
      </c>
      <c r="E68" s="3">
        <f t="shared" si="29"/>
        <v>8.649999999999986</v>
      </c>
      <c r="F68" s="1">
        <v>405</v>
      </c>
      <c r="I68" s="1">
        <v>57.73</v>
      </c>
      <c r="J68" s="1">
        <f t="shared" si="34"/>
        <v>494</v>
      </c>
      <c r="K68">
        <f t="shared" si="30"/>
        <v>17.6500000000001</v>
      </c>
      <c r="L68">
        <f t="shared" si="35"/>
        <v>558</v>
      </c>
      <c r="M68" s="3">
        <v>21.46</v>
      </c>
      <c r="N68" s="1">
        <f t="shared" si="31"/>
        <v>300</v>
      </c>
      <c r="Q68" s="3">
        <v>32.58</v>
      </c>
      <c r="R68" s="1">
        <f t="shared" si="32"/>
        <v>336</v>
      </c>
      <c r="S68" s="17" t="s">
        <v>92</v>
      </c>
      <c r="T68">
        <f t="shared" si="36"/>
        <v>434</v>
      </c>
    </row>
    <row r="69" spans="1:20" ht="12.75">
      <c r="A69" s="3">
        <f t="shared" si="33"/>
        <v>11.650000000000007</v>
      </c>
      <c r="B69" s="1">
        <v>719</v>
      </c>
      <c r="C69" s="3">
        <f aca="true" t="shared" si="37" ref="C69:C84">C68+0.01</f>
        <v>4.359999999999986</v>
      </c>
      <c r="D69" s="1">
        <v>266</v>
      </c>
      <c r="E69" s="3">
        <f aca="true" t="shared" si="38" ref="E69:E84">E68+0.01</f>
        <v>8.659999999999986</v>
      </c>
      <c r="F69" s="1">
        <v>406</v>
      </c>
      <c r="I69" s="1">
        <v>57.76</v>
      </c>
      <c r="J69" s="1">
        <f t="shared" si="34"/>
        <v>493</v>
      </c>
      <c r="K69">
        <f aca="true" t="shared" si="39" ref="K69:K82">K68+0.01</f>
        <v>17.660000000000103</v>
      </c>
      <c r="L69">
        <f t="shared" si="35"/>
        <v>557</v>
      </c>
      <c r="M69" s="3">
        <v>21.52</v>
      </c>
      <c r="N69" s="1">
        <f aca="true" t="shared" si="40" ref="N69:N84">N68+1</f>
        <v>301</v>
      </c>
      <c r="Q69" s="3">
        <v>32.64</v>
      </c>
      <c r="R69" s="1">
        <f aca="true" t="shared" si="41" ref="R69:R84">R68+1</f>
        <v>337</v>
      </c>
      <c r="S69" s="17" t="s">
        <v>93</v>
      </c>
      <c r="T69">
        <f t="shared" si="36"/>
        <v>433</v>
      </c>
    </row>
    <row r="70" spans="1:20" ht="12.75">
      <c r="A70" s="3">
        <f t="shared" si="33"/>
        <v>11.660000000000007</v>
      </c>
      <c r="B70" s="1">
        <v>717</v>
      </c>
      <c r="C70" s="3">
        <f t="shared" si="37"/>
        <v>4.369999999999986</v>
      </c>
      <c r="D70" s="1">
        <v>267</v>
      </c>
      <c r="E70" s="3">
        <f t="shared" si="38"/>
        <v>8.669999999999986</v>
      </c>
      <c r="F70" s="1">
        <v>406</v>
      </c>
      <c r="I70" s="1">
        <v>57.78</v>
      </c>
      <c r="J70" s="1">
        <f t="shared" si="34"/>
        <v>492</v>
      </c>
      <c r="K70">
        <f t="shared" si="39"/>
        <v>17.670000000000105</v>
      </c>
      <c r="L70">
        <f t="shared" si="35"/>
        <v>556</v>
      </c>
      <c r="M70" s="3">
        <v>21.58</v>
      </c>
      <c r="N70" s="1">
        <f t="shared" si="40"/>
        <v>302</v>
      </c>
      <c r="Q70" s="3">
        <v>32.72</v>
      </c>
      <c r="R70" s="1">
        <f t="shared" si="41"/>
        <v>338</v>
      </c>
      <c r="S70" s="17" t="s">
        <v>94</v>
      </c>
      <c r="T70">
        <f t="shared" si="36"/>
        <v>432</v>
      </c>
    </row>
    <row r="71" spans="1:20" ht="12.75">
      <c r="A71" s="3">
        <f t="shared" si="33"/>
        <v>11.670000000000007</v>
      </c>
      <c r="B71" s="1">
        <v>715</v>
      </c>
      <c r="C71" s="3">
        <f t="shared" si="37"/>
        <v>4.379999999999986</v>
      </c>
      <c r="D71" s="1">
        <v>269</v>
      </c>
      <c r="E71" s="3">
        <f t="shared" si="38"/>
        <v>8.679999999999986</v>
      </c>
      <c r="F71" s="1">
        <v>407</v>
      </c>
      <c r="I71" s="1">
        <v>57.81</v>
      </c>
      <c r="J71" s="1">
        <f t="shared" si="34"/>
        <v>491</v>
      </c>
      <c r="K71">
        <f t="shared" si="39"/>
        <v>17.680000000000106</v>
      </c>
      <c r="L71">
        <f t="shared" si="35"/>
        <v>555</v>
      </c>
      <c r="M71" s="3">
        <v>21.62</v>
      </c>
      <c r="N71" s="1">
        <f t="shared" si="40"/>
        <v>303</v>
      </c>
      <c r="Q71" s="3">
        <v>32.78</v>
      </c>
      <c r="R71" s="1">
        <f t="shared" si="41"/>
        <v>339</v>
      </c>
      <c r="S71" s="17" t="s">
        <v>95</v>
      </c>
      <c r="T71">
        <f t="shared" si="36"/>
        <v>431</v>
      </c>
    </row>
    <row r="72" spans="1:20" ht="12.75">
      <c r="A72" s="3">
        <f t="shared" si="33"/>
        <v>11.680000000000007</v>
      </c>
      <c r="B72" s="1">
        <v>713</v>
      </c>
      <c r="C72" s="3">
        <f t="shared" si="37"/>
        <v>4.3899999999999855</v>
      </c>
      <c r="D72" s="1">
        <v>271</v>
      </c>
      <c r="E72" s="3">
        <f t="shared" si="38"/>
        <v>8.689999999999985</v>
      </c>
      <c r="F72" s="1">
        <v>407</v>
      </c>
      <c r="I72" s="1">
        <v>57.84</v>
      </c>
      <c r="J72" s="1">
        <f t="shared" si="34"/>
        <v>490</v>
      </c>
      <c r="K72">
        <f t="shared" si="39"/>
        <v>17.690000000000108</v>
      </c>
      <c r="L72">
        <f t="shared" si="35"/>
        <v>554</v>
      </c>
      <c r="M72" s="3">
        <v>21.68</v>
      </c>
      <c r="N72" s="1">
        <f t="shared" si="40"/>
        <v>304</v>
      </c>
      <c r="Q72" s="3">
        <v>32.86</v>
      </c>
      <c r="R72" s="1">
        <f t="shared" si="41"/>
        <v>340</v>
      </c>
      <c r="S72" s="17" t="s">
        <v>96</v>
      </c>
      <c r="T72">
        <f t="shared" si="36"/>
        <v>430</v>
      </c>
    </row>
    <row r="73" spans="1:20" ht="12.75">
      <c r="A73" s="3">
        <f t="shared" si="33"/>
        <v>11.690000000000007</v>
      </c>
      <c r="B73" s="1">
        <v>711</v>
      </c>
      <c r="C73" s="3">
        <f t="shared" si="37"/>
        <v>4.399999999999985</v>
      </c>
      <c r="D73" s="1">
        <v>273</v>
      </c>
      <c r="E73" s="3">
        <f t="shared" si="38"/>
        <v>8.699999999999985</v>
      </c>
      <c r="F73" s="1">
        <v>408</v>
      </c>
      <c r="I73" s="1">
        <v>57.87</v>
      </c>
      <c r="J73" s="1">
        <f t="shared" si="34"/>
        <v>489</v>
      </c>
      <c r="K73" s="5">
        <f t="shared" si="39"/>
        <v>17.70000000000011</v>
      </c>
      <c r="L73">
        <f t="shared" si="35"/>
        <v>553</v>
      </c>
      <c r="M73" s="3">
        <v>21.74</v>
      </c>
      <c r="N73" s="1">
        <f t="shared" si="40"/>
        <v>305</v>
      </c>
      <c r="Q73" s="3">
        <v>32.92</v>
      </c>
      <c r="R73" s="1">
        <f t="shared" si="41"/>
        <v>341</v>
      </c>
      <c r="S73" s="17" t="s">
        <v>97</v>
      </c>
      <c r="T73">
        <f t="shared" si="36"/>
        <v>429</v>
      </c>
    </row>
    <row r="74" spans="1:20" ht="12.75">
      <c r="A74" s="3">
        <f t="shared" si="33"/>
        <v>11.700000000000006</v>
      </c>
      <c r="B74" s="1">
        <v>709</v>
      </c>
      <c r="C74" s="3">
        <f t="shared" si="37"/>
        <v>4.409999999999985</v>
      </c>
      <c r="D74" s="1">
        <v>274</v>
      </c>
      <c r="E74" s="3">
        <f t="shared" si="38"/>
        <v>8.709999999999985</v>
      </c>
      <c r="F74" s="1">
        <v>408</v>
      </c>
      <c r="I74" s="1">
        <v>57.89</v>
      </c>
      <c r="J74" s="1">
        <f t="shared" si="34"/>
        <v>488</v>
      </c>
      <c r="K74">
        <f t="shared" si="39"/>
        <v>17.71000000000011</v>
      </c>
      <c r="L74">
        <f t="shared" si="35"/>
        <v>552</v>
      </c>
      <c r="M74" s="3">
        <v>21.78</v>
      </c>
      <c r="N74" s="1">
        <f t="shared" si="40"/>
        <v>306</v>
      </c>
      <c r="Q74" s="3">
        <v>33</v>
      </c>
      <c r="R74" s="1">
        <f t="shared" si="41"/>
        <v>342</v>
      </c>
      <c r="S74" s="17" t="s">
        <v>98</v>
      </c>
      <c r="T74">
        <f t="shared" si="36"/>
        <v>428</v>
      </c>
    </row>
    <row r="75" spans="1:20" ht="12.75">
      <c r="A75" s="3">
        <f t="shared" si="33"/>
        <v>11.710000000000006</v>
      </c>
      <c r="B75" s="1">
        <v>707</v>
      </c>
      <c r="C75" s="3">
        <f t="shared" si="37"/>
        <v>4.419999999999985</v>
      </c>
      <c r="D75" s="1">
        <v>276</v>
      </c>
      <c r="E75" s="3">
        <f t="shared" si="38"/>
        <v>8.719999999999985</v>
      </c>
      <c r="F75" s="1">
        <v>409</v>
      </c>
      <c r="I75" s="1">
        <v>57.92</v>
      </c>
      <c r="J75" s="1">
        <f t="shared" si="34"/>
        <v>487</v>
      </c>
      <c r="K75">
        <f t="shared" si="39"/>
        <v>17.720000000000113</v>
      </c>
      <c r="L75">
        <f t="shared" si="35"/>
        <v>551</v>
      </c>
      <c r="M75" s="3">
        <v>21.84</v>
      </c>
      <c r="N75" s="1">
        <f t="shared" si="40"/>
        <v>307</v>
      </c>
      <c r="Q75" s="3">
        <v>33.08</v>
      </c>
      <c r="R75" s="1">
        <f t="shared" si="41"/>
        <v>343</v>
      </c>
      <c r="S75" s="17" t="s">
        <v>99</v>
      </c>
      <c r="T75">
        <f t="shared" si="36"/>
        <v>427</v>
      </c>
    </row>
    <row r="76" spans="1:20" ht="12.75">
      <c r="A76" s="3">
        <f t="shared" si="33"/>
        <v>11.720000000000006</v>
      </c>
      <c r="B76" s="1">
        <v>705</v>
      </c>
      <c r="C76" s="3">
        <f t="shared" si="37"/>
        <v>4.429999999999985</v>
      </c>
      <c r="D76" s="1">
        <v>278</v>
      </c>
      <c r="E76" s="3">
        <f t="shared" si="38"/>
        <v>8.729999999999984</v>
      </c>
      <c r="F76" s="1">
        <v>410</v>
      </c>
      <c r="I76" s="1">
        <v>57.95</v>
      </c>
      <c r="J76" s="1">
        <f t="shared" si="34"/>
        <v>486</v>
      </c>
      <c r="K76">
        <f t="shared" si="39"/>
        <v>17.730000000000114</v>
      </c>
      <c r="L76">
        <f t="shared" si="35"/>
        <v>550</v>
      </c>
      <c r="M76" s="3">
        <v>21.9</v>
      </c>
      <c r="N76" s="1">
        <f t="shared" si="40"/>
        <v>308</v>
      </c>
      <c r="Q76" s="3">
        <v>33.14</v>
      </c>
      <c r="R76" s="1">
        <f t="shared" si="41"/>
        <v>344</v>
      </c>
      <c r="S76" s="17" t="s">
        <v>100</v>
      </c>
      <c r="T76">
        <f t="shared" si="36"/>
        <v>426</v>
      </c>
    </row>
    <row r="77" spans="1:20" ht="12.75">
      <c r="A77" s="3">
        <f t="shared" si="33"/>
        <v>11.730000000000006</v>
      </c>
      <c r="B77" s="1">
        <v>703</v>
      </c>
      <c r="C77" s="3">
        <f t="shared" si="37"/>
        <v>4.439999999999984</v>
      </c>
      <c r="D77" s="1">
        <v>280</v>
      </c>
      <c r="E77" s="3">
        <f t="shared" si="38"/>
        <v>8.739999999999984</v>
      </c>
      <c r="F77" s="1">
        <v>410</v>
      </c>
      <c r="I77" s="1">
        <v>57.97</v>
      </c>
      <c r="J77" s="1">
        <f t="shared" si="34"/>
        <v>485</v>
      </c>
      <c r="K77">
        <f t="shared" si="39"/>
        <v>17.740000000000116</v>
      </c>
      <c r="L77">
        <f t="shared" si="35"/>
        <v>549</v>
      </c>
      <c r="M77" s="3">
        <v>21.94</v>
      </c>
      <c r="N77" s="1">
        <f t="shared" si="40"/>
        <v>309</v>
      </c>
      <c r="Q77" s="3">
        <v>33.22</v>
      </c>
      <c r="R77" s="1">
        <f t="shared" si="41"/>
        <v>345</v>
      </c>
      <c r="S77" s="17" t="s">
        <v>101</v>
      </c>
      <c r="T77">
        <f t="shared" si="36"/>
        <v>425</v>
      </c>
    </row>
    <row r="78" spans="1:20" ht="12.75">
      <c r="A78" s="3">
        <f t="shared" si="33"/>
        <v>11.740000000000006</v>
      </c>
      <c r="B78" s="1">
        <v>701</v>
      </c>
      <c r="C78" s="3">
        <f t="shared" si="37"/>
        <v>4.449999999999984</v>
      </c>
      <c r="D78" s="1">
        <v>281</v>
      </c>
      <c r="E78" s="3">
        <f t="shared" si="38"/>
        <v>8.749999999999984</v>
      </c>
      <c r="F78" s="1">
        <v>411</v>
      </c>
      <c r="I78" s="1">
        <v>58</v>
      </c>
      <c r="J78" s="1">
        <f t="shared" si="34"/>
        <v>484</v>
      </c>
      <c r="K78">
        <f t="shared" si="39"/>
        <v>17.750000000000117</v>
      </c>
      <c r="L78">
        <f t="shared" si="35"/>
        <v>548</v>
      </c>
      <c r="M78" s="3">
        <v>22</v>
      </c>
      <c r="N78" s="1">
        <f t="shared" si="40"/>
        <v>310</v>
      </c>
      <c r="Q78" s="3">
        <v>33.28</v>
      </c>
      <c r="R78" s="1">
        <f t="shared" si="41"/>
        <v>346</v>
      </c>
      <c r="S78" s="17" t="s">
        <v>102</v>
      </c>
      <c r="T78">
        <f t="shared" si="36"/>
        <v>424</v>
      </c>
    </row>
    <row r="79" spans="1:20" ht="12.75">
      <c r="A79" s="3">
        <f t="shared" si="33"/>
        <v>11.750000000000005</v>
      </c>
      <c r="B79" s="1">
        <v>699</v>
      </c>
      <c r="C79" s="3">
        <f t="shared" si="37"/>
        <v>4.459999999999984</v>
      </c>
      <c r="D79" s="1">
        <v>283</v>
      </c>
      <c r="E79" s="3">
        <f t="shared" si="38"/>
        <v>8.759999999999984</v>
      </c>
      <c r="F79" s="1">
        <v>411</v>
      </c>
      <c r="I79" s="1">
        <v>58.03</v>
      </c>
      <c r="J79" s="1">
        <f t="shared" si="34"/>
        <v>483</v>
      </c>
      <c r="K79">
        <f t="shared" si="39"/>
        <v>17.76000000000012</v>
      </c>
      <c r="L79">
        <f t="shared" si="35"/>
        <v>547</v>
      </c>
      <c r="M79" s="3">
        <v>22.04</v>
      </c>
      <c r="N79" s="1">
        <f t="shared" si="40"/>
        <v>311</v>
      </c>
      <c r="Q79" s="3">
        <v>33.36</v>
      </c>
      <c r="R79" s="1">
        <f t="shared" si="41"/>
        <v>347</v>
      </c>
      <c r="S79" s="17" t="s">
        <v>103</v>
      </c>
      <c r="T79">
        <f t="shared" si="36"/>
        <v>423</v>
      </c>
    </row>
    <row r="80" spans="1:20" ht="12.75">
      <c r="A80" s="3">
        <f t="shared" si="33"/>
        <v>11.760000000000005</v>
      </c>
      <c r="B80" s="1">
        <v>697</v>
      </c>
      <c r="C80" s="3">
        <f t="shared" si="37"/>
        <v>4.469999999999984</v>
      </c>
      <c r="D80" s="1">
        <v>285</v>
      </c>
      <c r="E80" s="3">
        <f t="shared" si="38"/>
        <v>8.769999999999984</v>
      </c>
      <c r="F80" s="1">
        <v>412</v>
      </c>
      <c r="I80" s="1">
        <v>58.06</v>
      </c>
      <c r="J80" s="1">
        <f t="shared" si="34"/>
        <v>482</v>
      </c>
      <c r="K80">
        <f t="shared" si="39"/>
        <v>17.77000000000012</v>
      </c>
      <c r="L80">
        <f t="shared" si="35"/>
        <v>546</v>
      </c>
      <c r="M80" s="3">
        <v>22.1</v>
      </c>
      <c r="N80" s="1">
        <f t="shared" si="40"/>
        <v>312</v>
      </c>
      <c r="Q80" s="3">
        <v>33.42</v>
      </c>
      <c r="R80" s="1">
        <f t="shared" si="41"/>
        <v>348</v>
      </c>
      <c r="S80" s="17" t="s">
        <v>104</v>
      </c>
      <c r="T80">
        <f t="shared" si="36"/>
        <v>422</v>
      </c>
    </row>
    <row r="81" spans="1:20" ht="12.75">
      <c r="A81" s="3">
        <f t="shared" si="33"/>
        <v>11.770000000000005</v>
      </c>
      <c r="B81" s="1">
        <v>695</v>
      </c>
      <c r="C81" s="3">
        <f t="shared" si="37"/>
        <v>4.4799999999999836</v>
      </c>
      <c r="D81" s="1">
        <v>287</v>
      </c>
      <c r="E81" s="3">
        <f t="shared" si="38"/>
        <v>8.779999999999983</v>
      </c>
      <c r="F81" s="1">
        <v>413</v>
      </c>
      <c r="I81" s="1">
        <v>58.08</v>
      </c>
      <c r="J81" s="1">
        <f t="shared" si="34"/>
        <v>481</v>
      </c>
      <c r="K81">
        <f t="shared" si="39"/>
        <v>17.780000000000122</v>
      </c>
      <c r="L81">
        <f t="shared" si="35"/>
        <v>545</v>
      </c>
      <c r="M81" s="3">
        <v>22.16</v>
      </c>
      <c r="N81" s="1">
        <f t="shared" si="40"/>
        <v>313</v>
      </c>
      <c r="Q81" s="3">
        <v>33.5</v>
      </c>
      <c r="R81" s="1">
        <f t="shared" si="41"/>
        <v>349</v>
      </c>
      <c r="S81" s="17" t="s">
        <v>105</v>
      </c>
      <c r="T81">
        <f t="shared" si="36"/>
        <v>421</v>
      </c>
    </row>
    <row r="82" spans="1:20" ht="12.75">
      <c r="A82" s="3">
        <f t="shared" si="33"/>
        <v>11.780000000000005</v>
      </c>
      <c r="B82" s="1">
        <v>693</v>
      </c>
      <c r="C82" s="3">
        <f t="shared" si="37"/>
        <v>4.489999999999983</v>
      </c>
      <c r="D82" s="1">
        <v>288</v>
      </c>
      <c r="E82" s="3">
        <f t="shared" si="38"/>
        <v>8.789999999999983</v>
      </c>
      <c r="F82" s="1">
        <v>413</v>
      </c>
      <c r="I82" s="1">
        <v>58.11</v>
      </c>
      <c r="J82" s="1">
        <f t="shared" si="34"/>
        <v>480</v>
      </c>
      <c r="K82">
        <f t="shared" si="39"/>
        <v>17.790000000000123</v>
      </c>
      <c r="L82">
        <v>544</v>
      </c>
      <c r="M82" s="3">
        <v>22.2</v>
      </c>
      <c r="N82" s="1">
        <f t="shared" si="40"/>
        <v>314</v>
      </c>
      <c r="Q82" s="3">
        <v>33.56</v>
      </c>
      <c r="R82" s="1">
        <f t="shared" si="41"/>
        <v>350</v>
      </c>
      <c r="S82" s="17" t="s">
        <v>106</v>
      </c>
      <c r="T82">
        <f t="shared" si="36"/>
        <v>420</v>
      </c>
    </row>
    <row r="83" spans="1:20" ht="12.75">
      <c r="A83" s="3">
        <f t="shared" si="33"/>
        <v>11.790000000000004</v>
      </c>
      <c r="B83" s="1">
        <v>691</v>
      </c>
      <c r="C83" s="3">
        <f t="shared" si="37"/>
        <v>4.499999999999983</v>
      </c>
      <c r="D83" s="1">
        <v>290</v>
      </c>
      <c r="E83" s="3">
        <f t="shared" si="38"/>
        <v>8.799999999999983</v>
      </c>
      <c r="F83" s="1">
        <v>414</v>
      </c>
      <c r="I83" s="1">
        <v>58.14</v>
      </c>
      <c r="J83" s="1">
        <f aca="true" t="shared" si="42" ref="J83:J98">J84+1</f>
        <v>479</v>
      </c>
      <c r="K83">
        <v>17.81</v>
      </c>
      <c r="L83">
        <v>543</v>
      </c>
      <c r="M83" s="3">
        <v>22.26</v>
      </c>
      <c r="N83" s="1">
        <f t="shared" si="40"/>
        <v>315</v>
      </c>
      <c r="Q83" s="3">
        <v>33.64</v>
      </c>
      <c r="R83" s="1">
        <f t="shared" si="41"/>
        <v>351</v>
      </c>
      <c r="S83" s="17" t="s">
        <v>107</v>
      </c>
      <c r="T83">
        <f aca="true" t="shared" si="43" ref="T83:T98">T84+1</f>
        <v>419</v>
      </c>
    </row>
    <row r="84" spans="1:20" ht="12.75">
      <c r="A84" s="3">
        <f t="shared" si="33"/>
        <v>11.800000000000004</v>
      </c>
      <c r="B84" s="1">
        <v>689</v>
      </c>
      <c r="C84" s="3">
        <f t="shared" si="37"/>
        <v>4.509999999999983</v>
      </c>
      <c r="D84" s="1">
        <v>292</v>
      </c>
      <c r="E84" s="3">
        <f t="shared" si="38"/>
        <v>8.809999999999983</v>
      </c>
      <c r="F84" s="1">
        <v>414</v>
      </c>
      <c r="I84" s="1">
        <v>58.17</v>
      </c>
      <c r="J84" s="1">
        <f t="shared" si="42"/>
        <v>478</v>
      </c>
      <c r="K84">
        <f>K83+0.01</f>
        <v>17.82</v>
      </c>
      <c r="L84">
        <f aca="true" t="shared" si="44" ref="L84:L98">L85+1</f>
        <v>542</v>
      </c>
      <c r="M84" s="3">
        <v>22.32</v>
      </c>
      <c r="N84" s="1">
        <f t="shared" si="40"/>
        <v>316</v>
      </c>
      <c r="Q84" s="3">
        <v>33.7</v>
      </c>
      <c r="R84" s="1">
        <f t="shared" si="41"/>
        <v>352</v>
      </c>
      <c r="S84" s="17" t="s">
        <v>108</v>
      </c>
      <c r="T84">
        <f t="shared" si="43"/>
        <v>418</v>
      </c>
    </row>
    <row r="85" spans="1:20" ht="12.75">
      <c r="A85" s="3">
        <f t="shared" si="33"/>
        <v>11.810000000000004</v>
      </c>
      <c r="B85" s="1">
        <v>687</v>
      </c>
      <c r="C85" s="3">
        <f aca="true" t="shared" si="45" ref="C85:C100">C84+0.01</f>
        <v>4.519999999999983</v>
      </c>
      <c r="D85" s="1">
        <v>294</v>
      </c>
      <c r="E85" s="3">
        <f aca="true" t="shared" si="46" ref="E85:E100">E84+0.01</f>
        <v>8.819999999999983</v>
      </c>
      <c r="F85" s="1">
        <v>415</v>
      </c>
      <c r="I85" s="1">
        <v>58.19</v>
      </c>
      <c r="J85" s="1">
        <f t="shared" si="42"/>
        <v>477</v>
      </c>
      <c r="K85">
        <f aca="true" t="shared" si="47" ref="K85:K100">K84+0.01</f>
        <v>17.830000000000002</v>
      </c>
      <c r="L85">
        <f t="shared" si="44"/>
        <v>541</v>
      </c>
      <c r="M85" s="3">
        <v>22.36</v>
      </c>
      <c r="N85" s="1">
        <f aca="true" t="shared" si="48" ref="N85:N100">N84+1</f>
        <v>317</v>
      </c>
      <c r="Q85" s="3">
        <v>33.78</v>
      </c>
      <c r="R85" s="1">
        <f aca="true" t="shared" si="49" ref="R85:R100">R84+1</f>
        <v>353</v>
      </c>
      <c r="S85" s="17" t="s">
        <v>109</v>
      </c>
      <c r="T85">
        <f t="shared" si="43"/>
        <v>417</v>
      </c>
    </row>
    <row r="86" spans="1:20" ht="12.75">
      <c r="A86" s="3">
        <f t="shared" si="33"/>
        <v>11.820000000000004</v>
      </c>
      <c r="B86" s="1">
        <v>685</v>
      </c>
      <c r="C86" s="3">
        <f t="shared" si="45"/>
        <v>4.5299999999999825</v>
      </c>
      <c r="D86" s="1">
        <v>295</v>
      </c>
      <c r="E86" s="3">
        <f t="shared" si="46"/>
        <v>8.829999999999982</v>
      </c>
      <c r="F86" s="1">
        <v>416</v>
      </c>
      <c r="I86" s="1">
        <v>58.22</v>
      </c>
      <c r="J86" s="1">
        <f t="shared" si="42"/>
        <v>476</v>
      </c>
      <c r="K86">
        <f t="shared" si="47"/>
        <v>17.840000000000003</v>
      </c>
      <c r="L86">
        <f t="shared" si="44"/>
        <v>540</v>
      </c>
      <c r="M86" s="3">
        <v>22.42</v>
      </c>
      <c r="N86" s="1">
        <f t="shared" si="48"/>
        <v>318</v>
      </c>
      <c r="Q86" s="3">
        <v>33.84</v>
      </c>
      <c r="R86" s="1">
        <f t="shared" si="49"/>
        <v>354</v>
      </c>
      <c r="S86" s="17" t="s">
        <v>110</v>
      </c>
      <c r="T86">
        <f t="shared" si="43"/>
        <v>416</v>
      </c>
    </row>
    <row r="87" spans="1:20" ht="12.75">
      <c r="A87" s="3">
        <f t="shared" si="33"/>
        <v>11.830000000000004</v>
      </c>
      <c r="B87" s="1">
        <v>683</v>
      </c>
      <c r="C87" s="3">
        <f t="shared" si="45"/>
        <v>4.539999999999982</v>
      </c>
      <c r="D87" s="1">
        <v>297</v>
      </c>
      <c r="E87" s="3">
        <f t="shared" si="46"/>
        <v>8.839999999999982</v>
      </c>
      <c r="F87" s="1">
        <v>416</v>
      </c>
      <c r="I87" s="1">
        <v>58.25</v>
      </c>
      <c r="J87" s="1">
        <f t="shared" si="42"/>
        <v>475</v>
      </c>
      <c r="K87">
        <f t="shared" si="47"/>
        <v>17.850000000000005</v>
      </c>
      <c r="L87">
        <f t="shared" si="44"/>
        <v>539</v>
      </c>
      <c r="M87" s="3">
        <v>22.48</v>
      </c>
      <c r="N87" s="1">
        <f t="shared" si="48"/>
        <v>319</v>
      </c>
      <c r="Q87" s="3">
        <v>33.92</v>
      </c>
      <c r="R87" s="1">
        <f t="shared" si="49"/>
        <v>355</v>
      </c>
      <c r="S87" s="17" t="s">
        <v>111</v>
      </c>
      <c r="T87">
        <f t="shared" si="43"/>
        <v>415</v>
      </c>
    </row>
    <row r="88" spans="1:20" ht="12.75">
      <c r="A88" s="3">
        <f t="shared" si="33"/>
        <v>11.840000000000003</v>
      </c>
      <c r="B88" s="1">
        <v>681</v>
      </c>
      <c r="C88" s="3">
        <f t="shared" si="45"/>
        <v>4.549999999999982</v>
      </c>
      <c r="D88" s="1">
        <v>299</v>
      </c>
      <c r="E88" s="3">
        <f t="shared" si="46"/>
        <v>8.849999999999982</v>
      </c>
      <c r="F88" s="1">
        <v>417</v>
      </c>
      <c r="I88" s="1">
        <v>58.28</v>
      </c>
      <c r="J88" s="1">
        <f t="shared" si="42"/>
        <v>474</v>
      </c>
      <c r="K88">
        <f t="shared" si="47"/>
        <v>17.860000000000007</v>
      </c>
      <c r="L88">
        <f t="shared" si="44"/>
        <v>538</v>
      </c>
      <c r="M88" s="3">
        <v>22.52</v>
      </c>
      <c r="N88" s="1">
        <f t="shared" si="48"/>
        <v>320</v>
      </c>
      <c r="Q88" s="3">
        <v>33.98</v>
      </c>
      <c r="R88" s="1">
        <f t="shared" si="49"/>
        <v>356</v>
      </c>
      <c r="S88" s="17" t="s">
        <v>112</v>
      </c>
      <c r="T88">
        <f t="shared" si="43"/>
        <v>414</v>
      </c>
    </row>
    <row r="89" spans="1:20" ht="12.75">
      <c r="A89" s="3">
        <f t="shared" si="33"/>
        <v>11.850000000000003</v>
      </c>
      <c r="B89" s="1">
        <v>679</v>
      </c>
      <c r="C89" s="3">
        <f t="shared" si="45"/>
        <v>4.559999999999982</v>
      </c>
      <c r="D89" s="1">
        <v>301</v>
      </c>
      <c r="E89" s="3">
        <f t="shared" si="46"/>
        <v>8.859999999999982</v>
      </c>
      <c r="F89" s="1">
        <v>417</v>
      </c>
      <c r="I89" s="1">
        <v>58.3</v>
      </c>
      <c r="J89" s="1">
        <f t="shared" si="42"/>
        <v>473</v>
      </c>
      <c r="K89">
        <f t="shared" si="47"/>
        <v>17.870000000000008</v>
      </c>
      <c r="L89">
        <f t="shared" si="44"/>
        <v>537</v>
      </c>
      <c r="M89" s="3">
        <v>22.58</v>
      </c>
      <c r="N89" s="1">
        <f t="shared" si="48"/>
        <v>321</v>
      </c>
      <c r="Q89" s="3">
        <v>34.06</v>
      </c>
      <c r="R89" s="1">
        <f t="shared" si="49"/>
        <v>357</v>
      </c>
      <c r="S89" s="17" t="s">
        <v>113</v>
      </c>
      <c r="T89">
        <f t="shared" si="43"/>
        <v>413</v>
      </c>
    </row>
    <row r="90" spans="1:20" ht="12.75">
      <c r="A90" s="3">
        <f t="shared" si="33"/>
        <v>11.860000000000003</v>
      </c>
      <c r="B90" s="1">
        <v>677</v>
      </c>
      <c r="C90" s="3">
        <f t="shared" si="45"/>
        <v>4.569999999999982</v>
      </c>
      <c r="D90" s="1">
        <v>303</v>
      </c>
      <c r="E90" s="3">
        <f t="shared" si="46"/>
        <v>8.869999999999981</v>
      </c>
      <c r="F90" s="1">
        <v>418</v>
      </c>
      <c r="I90" s="1">
        <v>58.33</v>
      </c>
      <c r="J90" s="1">
        <f t="shared" si="42"/>
        <v>472</v>
      </c>
      <c r="K90">
        <f t="shared" si="47"/>
        <v>17.88000000000001</v>
      </c>
      <c r="L90">
        <f t="shared" si="44"/>
        <v>536</v>
      </c>
      <c r="M90" s="3">
        <v>22.62</v>
      </c>
      <c r="N90" s="1">
        <f t="shared" si="48"/>
        <v>322</v>
      </c>
      <c r="Q90" s="3">
        <v>34.12</v>
      </c>
      <c r="R90" s="1">
        <f t="shared" si="49"/>
        <v>358</v>
      </c>
      <c r="S90" s="17" t="s">
        <v>114</v>
      </c>
      <c r="T90">
        <f t="shared" si="43"/>
        <v>412</v>
      </c>
    </row>
    <row r="91" spans="1:20" ht="12.75">
      <c r="A91" s="3">
        <f t="shared" si="33"/>
        <v>11.870000000000003</v>
      </c>
      <c r="B91" s="1">
        <v>675</v>
      </c>
      <c r="C91" s="3">
        <f t="shared" si="45"/>
        <v>4.579999999999981</v>
      </c>
      <c r="D91" s="1">
        <v>304</v>
      </c>
      <c r="E91" s="3">
        <f t="shared" si="46"/>
        <v>8.879999999999981</v>
      </c>
      <c r="F91" s="1">
        <v>419</v>
      </c>
      <c r="I91" s="1">
        <v>58.36</v>
      </c>
      <c r="J91" s="1">
        <f t="shared" si="42"/>
        <v>471</v>
      </c>
      <c r="K91">
        <f t="shared" si="47"/>
        <v>17.89000000000001</v>
      </c>
      <c r="L91">
        <f t="shared" si="44"/>
        <v>535</v>
      </c>
      <c r="M91" s="3">
        <v>22.68</v>
      </c>
      <c r="N91" s="1">
        <f t="shared" si="48"/>
        <v>323</v>
      </c>
      <c r="Q91" s="3">
        <v>34.2</v>
      </c>
      <c r="R91" s="1">
        <f t="shared" si="49"/>
        <v>359</v>
      </c>
      <c r="S91" s="17" t="s">
        <v>115</v>
      </c>
      <c r="T91">
        <f t="shared" si="43"/>
        <v>411</v>
      </c>
    </row>
    <row r="92" spans="1:20" ht="12.75">
      <c r="A92" s="3">
        <f t="shared" si="33"/>
        <v>11.880000000000003</v>
      </c>
      <c r="B92" s="1">
        <v>673</v>
      </c>
      <c r="C92" s="3">
        <f t="shared" si="45"/>
        <v>4.589999999999981</v>
      </c>
      <c r="D92" s="1">
        <v>306</v>
      </c>
      <c r="E92" s="3">
        <f t="shared" si="46"/>
        <v>8.889999999999981</v>
      </c>
      <c r="F92" s="1">
        <v>419</v>
      </c>
      <c r="I92" s="1">
        <v>58.39</v>
      </c>
      <c r="J92" s="1">
        <f t="shared" si="42"/>
        <v>470</v>
      </c>
      <c r="K92">
        <f t="shared" si="47"/>
        <v>17.900000000000013</v>
      </c>
      <c r="L92">
        <f t="shared" si="44"/>
        <v>534</v>
      </c>
      <c r="M92" s="3">
        <v>22.74</v>
      </c>
      <c r="N92" s="1">
        <f t="shared" si="48"/>
        <v>324</v>
      </c>
      <c r="Q92" s="3">
        <v>34.26</v>
      </c>
      <c r="R92" s="1">
        <f t="shared" si="49"/>
        <v>360</v>
      </c>
      <c r="S92" s="17" t="s">
        <v>116</v>
      </c>
      <c r="T92">
        <f t="shared" si="43"/>
        <v>410</v>
      </c>
    </row>
    <row r="93" spans="1:20" ht="12.75">
      <c r="A93" s="3">
        <f t="shared" si="33"/>
        <v>11.890000000000002</v>
      </c>
      <c r="B93" s="1">
        <v>671</v>
      </c>
      <c r="C93" s="3">
        <f t="shared" si="45"/>
        <v>4.599999999999981</v>
      </c>
      <c r="D93" s="1">
        <v>308</v>
      </c>
      <c r="E93" s="3">
        <f t="shared" si="46"/>
        <v>8.89999999999998</v>
      </c>
      <c r="F93" s="1">
        <v>420</v>
      </c>
      <c r="I93" s="1">
        <v>58.42</v>
      </c>
      <c r="J93" s="1">
        <f t="shared" si="42"/>
        <v>469</v>
      </c>
      <c r="K93">
        <f t="shared" si="47"/>
        <v>17.910000000000014</v>
      </c>
      <c r="L93">
        <f t="shared" si="44"/>
        <v>533</v>
      </c>
      <c r="M93" s="3">
        <v>22.78</v>
      </c>
      <c r="N93" s="1">
        <f t="shared" si="48"/>
        <v>325</v>
      </c>
      <c r="Q93" s="3">
        <v>34.34</v>
      </c>
      <c r="R93" s="1">
        <f t="shared" si="49"/>
        <v>361</v>
      </c>
      <c r="S93" s="17" t="s">
        <v>117</v>
      </c>
      <c r="T93">
        <f t="shared" si="43"/>
        <v>409</v>
      </c>
    </row>
    <row r="94" spans="1:20" ht="12.75">
      <c r="A94" s="3">
        <f t="shared" si="33"/>
        <v>11.900000000000002</v>
      </c>
      <c r="B94" s="1">
        <v>669</v>
      </c>
      <c r="C94" s="3">
        <f t="shared" si="45"/>
        <v>4.609999999999981</v>
      </c>
      <c r="D94" s="1">
        <v>310</v>
      </c>
      <c r="E94" s="3">
        <f t="shared" si="46"/>
        <v>8.90999999999998</v>
      </c>
      <c r="F94" s="1">
        <v>420</v>
      </c>
      <c r="I94" s="1">
        <v>58.44</v>
      </c>
      <c r="J94" s="1">
        <f t="shared" si="42"/>
        <v>468</v>
      </c>
      <c r="K94">
        <f t="shared" si="47"/>
        <v>17.920000000000016</v>
      </c>
      <c r="L94">
        <f t="shared" si="44"/>
        <v>532</v>
      </c>
      <c r="M94" s="3">
        <v>22.84</v>
      </c>
      <c r="N94" s="1">
        <f t="shared" si="48"/>
        <v>326</v>
      </c>
      <c r="Q94" s="3">
        <v>34.4</v>
      </c>
      <c r="R94" s="1">
        <f t="shared" si="49"/>
        <v>362</v>
      </c>
      <c r="S94" s="17" t="s">
        <v>118</v>
      </c>
      <c r="T94">
        <f t="shared" si="43"/>
        <v>408</v>
      </c>
    </row>
    <row r="95" spans="1:20" ht="12.75">
      <c r="A95" s="3">
        <f t="shared" si="33"/>
        <v>11.910000000000002</v>
      </c>
      <c r="B95" s="1">
        <v>667</v>
      </c>
      <c r="C95" s="3">
        <f t="shared" si="45"/>
        <v>4.619999999999981</v>
      </c>
      <c r="D95" s="1">
        <v>312</v>
      </c>
      <c r="E95" s="3">
        <f t="shared" si="46"/>
        <v>8.91999999999998</v>
      </c>
      <c r="F95" s="1">
        <v>421</v>
      </c>
      <c r="I95" s="1">
        <v>58.47</v>
      </c>
      <c r="J95" s="1">
        <f t="shared" si="42"/>
        <v>467</v>
      </c>
      <c r="K95">
        <f t="shared" si="47"/>
        <v>17.930000000000017</v>
      </c>
      <c r="L95">
        <f t="shared" si="44"/>
        <v>531</v>
      </c>
      <c r="M95" s="3">
        <v>22.9</v>
      </c>
      <c r="N95" s="1">
        <f t="shared" si="48"/>
        <v>327</v>
      </c>
      <c r="Q95" s="3">
        <v>34.48</v>
      </c>
      <c r="R95" s="1">
        <f t="shared" si="49"/>
        <v>363</v>
      </c>
      <c r="S95" s="17" t="s">
        <v>119</v>
      </c>
      <c r="T95">
        <f t="shared" si="43"/>
        <v>407</v>
      </c>
    </row>
    <row r="96" spans="1:20" ht="12.75">
      <c r="A96" s="3">
        <f t="shared" si="33"/>
        <v>11.920000000000002</v>
      </c>
      <c r="B96" s="1">
        <v>665</v>
      </c>
      <c r="C96" s="3">
        <f t="shared" si="45"/>
        <v>4.62999999999998</v>
      </c>
      <c r="D96" s="1">
        <v>313</v>
      </c>
      <c r="E96" s="3">
        <f t="shared" si="46"/>
        <v>8.92999999999998</v>
      </c>
      <c r="F96" s="1">
        <v>422</v>
      </c>
      <c r="I96" s="1">
        <v>58.5</v>
      </c>
      <c r="J96" s="1">
        <f t="shared" si="42"/>
        <v>466</v>
      </c>
      <c r="K96">
        <f t="shared" si="47"/>
        <v>17.94000000000002</v>
      </c>
      <c r="L96">
        <f t="shared" si="44"/>
        <v>530</v>
      </c>
      <c r="M96" s="3">
        <v>22.94</v>
      </c>
      <c r="N96" s="1">
        <f t="shared" si="48"/>
        <v>328</v>
      </c>
      <c r="Q96" s="3">
        <v>34.54</v>
      </c>
      <c r="R96" s="1">
        <f t="shared" si="49"/>
        <v>364</v>
      </c>
      <c r="S96" s="17" t="s">
        <v>120</v>
      </c>
      <c r="T96">
        <f t="shared" si="43"/>
        <v>406</v>
      </c>
    </row>
    <row r="97" spans="1:20" ht="12.75">
      <c r="A97" s="3">
        <f t="shared" si="33"/>
        <v>11.930000000000001</v>
      </c>
      <c r="B97" s="1">
        <v>663</v>
      </c>
      <c r="C97" s="3">
        <f t="shared" si="45"/>
        <v>4.63999999999998</v>
      </c>
      <c r="D97" s="1">
        <v>315</v>
      </c>
      <c r="E97" s="3">
        <f t="shared" si="46"/>
        <v>8.93999999999998</v>
      </c>
      <c r="F97" s="1">
        <v>422</v>
      </c>
      <c r="I97" s="1">
        <v>58.53</v>
      </c>
      <c r="J97" s="1">
        <f t="shared" si="42"/>
        <v>465</v>
      </c>
      <c r="K97">
        <f t="shared" si="47"/>
        <v>17.95000000000002</v>
      </c>
      <c r="L97">
        <f t="shared" si="44"/>
        <v>529</v>
      </c>
      <c r="M97" s="3">
        <v>23</v>
      </c>
      <c r="N97" s="1">
        <f t="shared" si="48"/>
        <v>329</v>
      </c>
      <c r="Q97" s="3">
        <v>34.62</v>
      </c>
      <c r="R97" s="1">
        <f t="shared" si="49"/>
        <v>365</v>
      </c>
      <c r="S97" s="17" t="s">
        <v>121</v>
      </c>
      <c r="T97">
        <f t="shared" si="43"/>
        <v>405</v>
      </c>
    </row>
    <row r="98" spans="1:20" ht="12.75">
      <c r="A98" s="3">
        <f t="shared" si="33"/>
        <v>11.940000000000001</v>
      </c>
      <c r="B98" s="1">
        <v>661</v>
      </c>
      <c r="C98" s="3">
        <f t="shared" si="45"/>
        <v>4.64999999999998</v>
      </c>
      <c r="D98" s="1">
        <v>317</v>
      </c>
      <c r="E98" s="3">
        <f t="shared" si="46"/>
        <v>8.94999999999998</v>
      </c>
      <c r="F98" s="1">
        <v>423</v>
      </c>
      <c r="I98" s="1">
        <v>58.55</v>
      </c>
      <c r="J98" s="1">
        <f t="shared" si="42"/>
        <v>464</v>
      </c>
      <c r="K98">
        <f t="shared" si="47"/>
        <v>17.960000000000022</v>
      </c>
      <c r="L98">
        <f t="shared" si="44"/>
        <v>528</v>
      </c>
      <c r="M98" s="3">
        <v>23.04</v>
      </c>
      <c r="N98" s="1">
        <f t="shared" si="48"/>
        <v>330</v>
      </c>
      <c r="Q98" s="3">
        <v>34.68</v>
      </c>
      <c r="R98" s="1">
        <f t="shared" si="49"/>
        <v>366</v>
      </c>
      <c r="S98" s="17" t="s">
        <v>122</v>
      </c>
      <c r="T98">
        <f t="shared" si="43"/>
        <v>404</v>
      </c>
    </row>
    <row r="99" spans="1:20" ht="12.75">
      <c r="A99" s="3">
        <f t="shared" si="33"/>
        <v>11.950000000000001</v>
      </c>
      <c r="B99" s="1">
        <v>661</v>
      </c>
      <c r="C99" s="3">
        <f t="shared" si="45"/>
        <v>4.65999999999998</v>
      </c>
      <c r="D99" s="1">
        <v>319</v>
      </c>
      <c r="E99" s="3">
        <f t="shared" si="46"/>
        <v>8.95999999999998</v>
      </c>
      <c r="F99" s="1">
        <v>423</v>
      </c>
      <c r="I99" s="1">
        <v>58.58</v>
      </c>
      <c r="J99" s="1">
        <f aca="true" t="shared" si="50" ref="J99:J112">J100+1</f>
        <v>463</v>
      </c>
      <c r="K99">
        <f t="shared" si="47"/>
        <v>17.970000000000024</v>
      </c>
      <c r="L99">
        <f aca="true" t="shared" si="51" ref="L99:L114">L100+1</f>
        <v>527</v>
      </c>
      <c r="M99" s="3">
        <v>23.1</v>
      </c>
      <c r="N99" s="1">
        <f t="shared" si="48"/>
        <v>331</v>
      </c>
      <c r="Q99" s="3">
        <v>34.76</v>
      </c>
      <c r="R99" s="1">
        <f t="shared" si="49"/>
        <v>367</v>
      </c>
      <c r="S99" s="17" t="s">
        <v>123</v>
      </c>
      <c r="T99">
        <f>T100+1</f>
        <v>403</v>
      </c>
    </row>
    <row r="100" spans="1:20" ht="12.75">
      <c r="A100" s="3">
        <f t="shared" si="33"/>
        <v>11.96</v>
      </c>
      <c r="B100" s="1">
        <v>659</v>
      </c>
      <c r="C100" s="3">
        <f t="shared" si="45"/>
        <v>4.6699999999999795</v>
      </c>
      <c r="D100" s="1">
        <v>321</v>
      </c>
      <c r="E100" s="3">
        <f t="shared" si="46"/>
        <v>8.96999999999998</v>
      </c>
      <c r="F100" s="1">
        <v>424</v>
      </c>
      <c r="I100" s="1">
        <v>58.61</v>
      </c>
      <c r="J100" s="1">
        <f t="shared" si="50"/>
        <v>462</v>
      </c>
      <c r="K100">
        <f t="shared" si="47"/>
        <v>17.980000000000025</v>
      </c>
      <c r="L100">
        <f t="shared" si="51"/>
        <v>526</v>
      </c>
      <c r="M100" s="3">
        <v>23.16</v>
      </c>
      <c r="N100" s="1">
        <f t="shared" si="48"/>
        <v>332</v>
      </c>
      <c r="Q100" s="3">
        <v>34.82</v>
      </c>
      <c r="R100" s="1">
        <f t="shared" si="49"/>
        <v>368</v>
      </c>
      <c r="S100" s="17" t="s">
        <v>124</v>
      </c>
      <c r="T100">
        <f>T101+1</f>
        <v>402</v>
      </c>
    </row>
    <row r="101" spans="1:20" ht="12.75">
      <c r="A101" s="3">
        <f>A102-0.01</f>
        <v>11.97</v>
      </c>
      <c r="B101" s="1">
        <v>657</v>
      </c>
      <c r="C101" s="3">
        <f aca="true" t="shared" si="52" ref="C101:C116">C100+0.01</f>
        <v>4.679999999999979</v>
      </c>
      <c r="D101" s="1">
        <v>323</v>
      </c>
      <c r="E101" s="3">
        <f aca="true" t="shared" si="53" ref="E101:E116">E100+0.01</f>
        <v>8.979999999999979</v>
      </c>
      <c r="F101" s="1">
        <v>424</v>
      </c>
      <c r="I101" s="1">
        <v>58.64</v>
      </c>
      <c r="J101" s="1">
        <f t="shared" si="50"/>
        <v>461</v>
      </c>
      <c r="K101">
        <f aca="true" t="shared" si="54" ref="K101:K116">K100+0.01</f>
        <v>17.990000000000027</v>
      </c>
      <c r="L101">
        <f t="shared" si="51"/>
        <v>525</v>
      </c>
      <c r="M101" s="3">
        <v>23.2</v>
      </c>
      <c r="N101" s="1">
        <f aca="true" t="shared" si="55" ref="N101:N116">N100+1</f>
        <v>333</v>
      </c>
      <c r="Q101" s="3">
        <v>34.9</v>
      </c>
      <c r="R101" s="1">
        <f aca="true" t="shared" si="56" ref="R101:R116">R100+1</f>
        <v>369</v>
      </c>
      <c r="S101" s="17" t="s">
        <v>125</v>
      </c>
      <c r="T101">
        <f>T102+1</f>
        <v>401</v>
      </c>
    </row>
    <row r="102" spans="1:20" ht="12.75">
      <c r="A102" s="3">
        <f>A103-0.01</f>
        <v>11.98</v>
      </c>
      <c r="B102" s="1">
        <v>655</v>
      </c>
      <c r="C102" s="3">
        <f t="shared" si="52"/>
        <v>4.689999999999979</v>
      </c>
      <c r="D102" s="1">
        <v>324</v>
      </c>
      <c r="E102" s="3">
        <f t="shared" si="53"/>
        <v>8.989999999999979</v>
      </c>
      <c r="F102" s="1">
        <v>425</v>
      </c>
      <c r="I102" s="1">
        <v>58.67</v>
      </c>
      <c r="J102" s="1">
        <f t="shared" si="50"/>
        <v>460</v>
      </c>
      <c r="K102">
        <f t="shared" si="54"/>
        <v>18.00000000000003</v>
      </c>
      <c r="L102">
        <f t="shared" si="51"/>
        <v>524</v>
      </c>
      <c r="M102" s="3">
        <v>23.26</v>
      </c>
      <c r="N102" s="1">
        <f t="shared" si="55"/>
        <v>334</v>
      </c>
      <c r="Q102" s="3">
        <v>34.96</v>
      </c>
      <c r="R102" s="1">
        <f t="shared" si="56"/>
        <v>370</v>
      </c>
      <c r="S102" s="17" t="s">
        <v>126</v>
      </c>
      <c r="T102">
        <f>T103+1</f>
        <v>400</v>
      </c>
    </row>
    <row r="103" spans="1:20" ht="12.75">
      <c r="A103" s="3">
        <f>A104-0.01</f>
        <v>11.99</v>
      </c>
      <c r="B103" s="1">
        <v>653</v>
      </c>
      <c r="C103" s="3">
        <f t="shared" si="52"/>
        <v>4.699999999999979</v>
      </c>
      <c r="D103" s="1">
        <v>326</v>
      </c>
      <c r="E103" s="3">
        <f t="shared" si="53"/>
        <v>8.999999999999979</v>
      </c>
      <c r="F103" s="1">
        <v>426</v>
      </c>
      <c r="I103" s="1">
        <v>58.69</v>
      </c>
      <c r="J103" s="1">
        <f t="shared" si="50"/>
        <v>459</v>
      </c>
      <c r="K103">
        <f t="shared" si="54"/>
        <v>18.01000000000003</v>
      </c>
      <c r="L103">
        <f t="shared" si="51"/>
        <v>523</v>
      </c>
      <c r="M103" s="3">
        <v>23.32</v>
      </c>
      <c r="N103" s="1">
        <f t="shared" si="55"/>
        <v>335</v>
      </c>
      <c r="Q103" s="3">
        <v>35.04</v>
      </c>
      <c r="R103" s="1">
        <f t="shared" si="56"/>
        <v>371</v>
      </c>
      <c r="S103" s="16" t="s">
        <v>127</v>
      </c>
      <c r="T103" s="1">
        <v>399</v>
      </c>
    </row>
    <row r="104" spans="1:20" ht="12.75">
      <c r="A104" s="2">
        <v>12</v>
      </c>
      <c r="B104" s="1">
        <v>651</v>
      </c>
      <c r="C104" s="3">
        <f t="shared" si="52"/>
        <v>4.709999999999979</v>
      </c>
      <c r="D104" s="1">
        <v>328</v>
      </c>
      <c r="E104" s="3">
        <f t="shared" si="53"/>
        <v>9.009999999999978</v>
      </c>
      <c r="F104" s="1">
        <v>426</v>
      </c>
      <c r="I104" s="1">
        <v>58.72</v>
      </c>
      <c r="J104" s="1">
        <f t="shared" si="50"/>
        <v>458</v>
      </c>
      <c r="K104">
        <f t="shared" si="54"/>
        <v>18.02000000000003</v>
      </c>
      <c r="L104">
        <f t="shared" si="51"/>
        <v>522</v>
      </c>
      <c r="M104" s="3">
        <v>23.36</v>
      </c>
      <c r="N104" s="1">
        <f t="shared" si="55"/>
        <v>336</v>
      </c>
      <c r="Q104" s="3">
        <v>35.1</v>
      </c>
      <c r="R104" s="1">
        <f t="shared" si="56"/>
        <v>372</v>
      </c>
      <c r="S104" s="16" t="s">
        <v>128</v>
      </c>
      <c r="T104" s="1">
        <f aca="true" t="shared" si="57" ref="T104:T167">T103-1</f>
        <v>398</v>
      </c>
    </row>
    <row r="105" spans="1:20" ht="12.75">
      <c r="A105" s="3">
        <f>A104+0.01</f>
        <v>12.01</v>
      </c>
      <c r="B105" s="1">
        <v>649</v>
      </c>
      <c r="C105" s="3">
        <f t="shared" si="52"/>
        <v>4.719999999999978</v>
      </c>
      <c r="D105" s="1">
        <v>330</v>
      </c>
      <c r="E105" s="3">
        <f t="shared" si="53"/>
        <v>9.019999999999978</v>
      </c>
      <c r="F105" s="1">
        <v>427</v>
      </c>
      <c r="I105" s="1">
        <v>58.75</v>
      </c>
      <c r="J105" s="1">
        <f t="shared" si="50"/>
        <v>457</v>
      </c>
      <c r="K105">
        <f t="shared" si="54"/>
        <v>18.030000000000033</v>
      </c>
      <c r="L105">
        <f t="shared" si="51"/>
        <v>521</v>
      </c>
      <c r="M105" s="3">
        <v>23.42</v>
      </c>
      <c r="N105" s="1">
        <f t="shared" si="55"/>
        <v>337</v>
      </c>
      <c r="Q105" s="3">
        <v>35.18</v>
      </c>
      <c r="R105" s="1">
        <f t="shared" si="56"/>
        <v>373</v>
      </c>
      <c r="S105" s="16" t="s">
        <v>129</v>
      </c>
      <c r="T105" s="1">
        <f t="shared" si="57"/>
        <v>397</v>
      </c>
    </row>
    <row r="106" spans="1:20" ht="12.75">
      <c r="A106" s="3">
        <f>A105+0.01</f>
        <v>12.02</v>
      </c>
      <c r="B106" s="1">
        <v>647</v>
      </c>
      <c r="C106" s="3">
        <f t="shared" si="52"/>
        <v>4.729999999999978</v>
      </c>
      <c r="D106" s="1">
        <v>332</v>
      </c>
      <c r="E106" s="3">
        <f t="shared" si="53"/>
        <v>9.029999999999978</v>
      </c>
      <c r="F106" s="1">
        <v>428</v>
      </c>
      <c r="I106" s="1">
        <v>58.78</v>
      </c>
      <c r="J106" s="1">
        <f t="shared" si="50"/>
        <v>456</v>
      </c>
      <c r="K106">
        <f t="shared" si="54"/>
        <v>18.040000000000035</v>
      </c>
      <c r="L106">
        <f t="shared" si="51"/>
        <v>520</v>
      </c>
      <c r="M106" s="3">
        <v>23.46</v>
      </c>
      <c r="N106" s="1">
        <f t="shared" si="55"/>
        <v>338</v>
      </c>
      <c r="Q106" s="3">
        <v>35.24</v>
      </c>
      <c r="R106" s="1">
        <f t="shared" si="56"/>
        <v>374</v>
      </c>
      <c r="S106" s="16" t="s">
        <v>130</v>
      </c>
      <c r="T106" s="1">
        <f t="shared" si="57"/>
        <v>396</v>
      </c>
    </row>
    <row r="107" spans="1:20" ht="12.75">
      <c r="A107" s="3">
        <v>12.03</v>
      </c>
      <c r="B107" s="1">
        <v>645</v>
      </c>
      <c r="C107" s="3">
        <f t="shared" si="52"/>
        <v>4.739999999999978</v>
      </c>
      <c r="D107" s="1">
        <v>333</v>
      </c>
      <c r="E107" s="3">
        <f t="shared" si="53"/>
        <v>9.039999999999978</v>
      </c>
      <c r="F107" s="1">
        <v>428</v>
      </c>
      <c r="I107" s="1">
        <v>58.81</v>
      </c>
      <c r="J107" s="1">
        <f t="shared" si="50"/>
        <v>455</v>
      </c>
      <c r="K107">
        <f t="shared" si="54"/>
        <v>18.050000000000036</v>
      </c>
      <c r="L107">
        <f t="shared" si="51"/>
        <v>519</v>
      </c>
      <c r="M107" s="3">
        <v>23.52</v>
      </c>
      <c r="N107" s="1">
        <f t="shared" si="55"/>
        <v>339</v>
      </c>
      <c r="Q107" s="3">
        <v>35.32</v>
      </c>
      <c r="R107" s="1">
        <f t="shared" si="56"/>
        <v>375</v>
      </c>
      <c r="S107" s="16" t="s">
        <v>131</v>
      </c>
      <c r="T107" s="1">
        <f t="shared" si="57"/>
        <v>395</v>
      </c>
    </row>
    <row r="108" spans="1:20" ht="12.75">
      <c r="A108" s="3">
        <f aca="true" t="shared" si="58" ref="A108:A171">A107+0.01</f>
        <v>12.04</v>
      </c>
      <c r="B108" s="1">
        <v>643</v>
      </c>
      <c r="C108" s="3">
        <f t="shared" si="52"/>
        <v>4.749999999999978</v>
      </c>
      <c r="D108" s="1">
        <v>335</v>
      </c>
      <c r="E108" s="3">
        <f t="shared" si="53"/>
        <v>9.049999999999978</v>
      </c>
      <c r="F108" s="1">
        <v>429</v>
      </c>
      <c r="I108" s="1">
        <v>58.84</v>
      </c>
      <c r="J108" s="1">
        <f t="shared" si="50"/>
        <v>454</v>
      </c>
      <c r="K108">
        <f t="shared" si="54"/>
        <v>18.060000000000038</v>
      </c>
      <c r="L108">
        <f t="shared" si="51"/>
        <v>518</v>
      </c>
      <c r="M108" s="3">
        <v>23.58</v>
      </c>
      <c r="N108" s="1">
        <f t="shared" si="55"/>
        <v>340</v>
      </c>
      <c r="Q108" s="3">
        <v>35.38</v>
      </c>
      <c r="R108" s="1">
        <f t="shared" si="56"/>
        <v>376</v>
      </c>
      <c r="S108" s="16" t="s">
        <v>132</v>
      </c>
      <c r="T108" s="1">
        <f t="shared" si="57"/>
        <v>394</v>
      </c>
    </row>
    <row r="109" spans="1:20" ht="12.75">
      <c r="A109" s="3">
        <f t="shared" si="58"/>
        <v>12.049999999999999</v>
      </c>
      <c r="B109" s="1">
        <v>641</v>
      </c>
      <c r="C109" s="3">
        <f t="shared" si="52"/>
        <v>4.759999999999978</v>
      </c>
      <c r="D109" s="1">
        <v>337</v>
      </c>
      <c r="E109" s="3">
        <f t="shared" si="53"/>
        <v>9.059999999999977</v>
      </c>
      <c r="F109" s="1">
        <v>429</v>
      </c>
      <c r="I109" s="1">
        <v>58.86</v>
      </c>
      <c r="J109" s="1">
        <f t="shared" si="50"/>
        <v>453</v>
      </c>
      <c r="K109">
        <f t="shared" si="54"/>
        <v>18.07000000000004</v>
      </c>
      <c r="L109">
        <v>517</v>
      </c>
      <c r="M109" s="3">
        <v>23.62</v>
      </c>
      <c r="N109" s="1">
        <f t="shared" si="55"/>
        <v>341</v>
      </c>
      <c r="Q109" s="3">
        <v>35.46</v>
      </c>
      <c r="R109" s="1">
        <f t="shared" si="56"/>
        <v>377</v>
      </c>
      <c r="S109" s="16" t="s">
        <v>133</v>
      </c>
      <c r="T109" s="1">
        <f t="shared" si="57"/>
        <v>393</v>
      </c>
    </row>
    <row r="110" spans="1:20" ht="12.75">
      <c r="A110" s="3">
        <f t="shared" si="58"/>
        <v>12.059999999999999</v>
      </c>
      <c r="B110" s="1">
        <v>639</v>
      </c>
      <c r="C110" s="3">
        <f t="shared" si="52"/>
        <v>4.769999999999977</v>
      </c>
      <c r="D110" s="1">
        <v>339</v>
      </c>
      <c r="E110" s="3">
        <f t="shared" si="53"/>
        <v>9.069999999999977</v>
      </c>
      <c r="F110" s="1">
        <v>430</v>
      </c>
      <c r="I110" s="1">
        <v>58.89</v>
      </c>
      <c r="J110" s="1">
        <f t="shared" si="50"/>
        <v>452</v>
      </c>
      <c r="K110">
        <f t="shared" si="54"/>
        <v>18.08000000000004</v>
      </c>
      <c r="L110">
        <v>516</v>
      </c>
      <c r="M110" s="3">
        <v>23.68</v>
      </c>
      <c r="N110" s="1">
        <f t="shared" si="55"/>
        <v>342</v>
      </c>
      <c r="Q110" s="3">
        <v>35.52</v>
      </c>
      <c r="R110" s="1">
        <f t="shared" si="56"/>
        <v>378</v>
      </c>
      <c r="S110" s="16" t="s">
        <v>134</v>
      </c>
      <c r="T110" s="1">
        <f t="shared" si="57"/>
        <v>392</v>
      </c>
    </row>
    <row r="111" spans="1:20" ht="12.75">
      <c r="A111" s="3">
        <f t="shared" si="58"/>
        <v>12.069999999999999</v>
      </c>
      <c r="B111" s="1">
        <v>637</v>
      </c>
      <c r="C111" s="3">
        <f t="shared" si="52"/>
        <v>4.779999999999977</v>
      </c>
      <c r="D111" s="1">
        <v>341</v>
      </c>
      <c r="E111" s="3">
        <f t="shared" si="53"/>
        <v>9.079999999999977</v>
      </c>
      <c r="F111" s="1">
        <v>431</v>
      </c>
      <c r="I111" s="1">
        <v>58.92</v>
      </c>
      <c r="J111" s="1">
        <f t="shared" si="50"/>
        <v>451</v>
      </c>
      <c r="K111">
        <f t="shared" si="54"/>
        <v>18.090000000000042</v>
      </c>
      <c r="L111">
        <f t="shared" si="51"/>
        <v>516</v>
      </c>
      <c r="M111" s="3">
        <v>23.72</v>
      </c>
      <c r="N111" s="1">
        <f t="shared" si="55"/>
        <v>343</v>
      </c>
      <c r="Q111" s="3">
        <v>35.6</v>
      </c>
      <c r="R111" s="1">
        <f t="shared" si="56"/>
        <v>379</v>
      </c>
      <c r="S111" s="16" t="s">
        <v>135</v>
      </c>
      <c r="T111" s="1">
        <f t="shared" si="57"/>
        <v>391</v>
      </c>
    </row>
    <row r="112" spans="1:20" ht="12.75">
      <c r="A112" s="3">
        <f t="shared" si="58"/>
        <v>12.079999999999998</v>
      </c>
      <c r="B112" s="1">
        <v>635</v>
      </c>
      <c r="C112" s="3">
        <f t="shared" si="52"/>
        <v>4.789999999999977</v>
      </c>
      <c r="D112" s="1">
        <v>343</v>
      </c>
      <c r="E112" s="3">
        <f t="shared" si="53"/>
        <v>9.089999999999977</v>
      </c>
      <c r="F112" s="1">
        <v>431</v>
      </c>
      <c r="I112" s="1">
        <v>58.95</v>
      </c>
      <c r="J112" s="1">
        <f t="shared" si="50"/>
        <v>450</v>
      </c>
      <c r="K112">
        <f t="shared" si="54"/>
        <v>18.100000000000044</v>
      </c>
      <c r="L112">
        <f t="shared" si="51"/>
        <v>515</v>
      </c>
      <c r="M112" s="3">
        <v>23.78</v>
      </c>
      <c r="N112" s="1">
        <f t="shared" si="55"/>
        <v>344</v>
      </c>
      <c r="Q112" s="3">
        <v>35.66</v>
      </c>
      <c r="R112" s="1">
        <f t="shared" si="56"/>
        <v>380</v>
      </c>
      <c r="S112" s="16" t="s">
        <v>136</v>
      </c>
      <c r="T112" s="1">
        <f t="shared" si="57"/>
        <v>390</v>
      </c>
    </row>
    <row r="113" spans="1:20" ht="12.75">
      <c r="A113" s="3">
        <f t="shared" si="58"/>
        <v>12.089999999999998</v>
      </c>
      <c r="B113" s="1">
        <v>633</v>
      </c>
      <c r="C113" s="3">
        <f t="shared" si="52"/>
        <v>4.799999999999977</v>
      </c>
      <c r="D113" s="1">
        <v>345</v>
      </c>
      <c r="E113" s="3">
        <f t="shared" si="53"/>
        <v>9.099999999999977</v>
      </c>
      <c r="F113" s="1">
        <v>432</v>
      </c>
      <c r="I113" s="1">
        <v>58.98</v>
      </c>
      <c r="J113" s="1">
        <f>J114+1</f>
        <v>449</v>
      </c>
      <c r="K113">
        <f t="shared" si="54"/>
        <v>18.110000000000046</v>
      </c>
      <c r="L113">
        <f t="shared" si="51"/>
        <v>514</v>
      </c>
      <c r="M113" s="3">
        <v>23.84</v>
      </c>
      <c r="N113" s="1">
        <f t="shared" si="55"/>
        <v>345</v>
      </c>
      <c r="Q113" s="3">
        <v>35.74</v>
      </c>
      <c r="R113" s="1">
        <f t="shared" si="56"/>
        <v>381</v>
      </c>
      <c r="S113" s="16" t="s">
        <v>137</v>
      </c>
      <c r="T113" s="1">
        <f t="shared" si="57"/>
        <v>389</v>
      </c>
    </row>
    <row r="114" spans="1:20" ht="12.75">
      <c r="A114" s="3">
        <f t="shared" si="58"/>
        <v>12.099999999999998</v>
      </c>
      <c r="B114" s="1">
        <v>631</v>
      </c>
      <c r="C114" s="3">
        <f t="shared" si="52"/>
        <v>4.8099999999999765</v>
      </c>
      <c r="D114" s="1">
        <v>346</v>
      </c>
      <c r="E114" s="3">
        <f t="shared" si="53"/>
        <v>9.109999999999976</v>
      </c>
      <c r="F114" s="1">
        <v>432</v>
      </c>
      <c r="I114" s="3">
        <v>59</v>
      </c>
      <c r="J114" s="1">
        <v>448</v>
      </c>
      <c r="K114">
        <f t="shared" si="54"/>
        <v>18.120000000000047</v>
      </c>
      <c r="L114">
        <f t="shared" si="51"/>
        <v>513</v>
      </c>
      <c r="M114" s="3">
        <v>23.88</v>
      </c>
      <c r="N114" s="1">
        <f t="shared" si="55"/>
        <v>346</v>
      </c>
      <c r="Q114" s="3">
        <v>35.8</v>
      </c>
      <c r="R114" s="1">
        <f t="shared" si="56"/>
        <v>382</v>
      </c>
      <c r="S114" s="16" t="s">
        <v>138</v>
      </c>
      <c r="T114" s="1">
        <f t="shared" si="57"/>
        <v>388</v>
      </c>
    </row>
    <row r="115" spans="1:20" ht="12.75">
      <c r="A115" s="3">
        <f t="shared" si="58"/>
        <v>12.109999999999998</v>
      </c>
      <c r="B115" s="1">
        <v>629</v>
      </c>
      <c r="C115" s="3">
        <f t="shared" si="52"/>
        <v>4.819999999999976</v>
      </c>
      <c r="D115" s="1">
        <v>348</v>
      </c>
      <c r="E115" s="3">
        <f t="shared" si="53"/>
        <v>9.119999999999976</v>
      </c>
      <c r="F115" s="1">
        <v>433</v>
      </c>
      <c r="I115" s="3">
        <v>59.03</v>
      </c>
      <c r="J115" s="1">
        <f aca="true" t="shared" si="59" ref="J115:J178">J114-1</f>
        <v>447</v>
      </c>
      <c r="K115">
        <f t="shared" si="54"/>
        <v>18.13000000000005</v>
      </c>
      <c r="L115">
        <f aca="true" t="shared" si="60" ref="L115:L130">L116+1</f>
        <v>512</v>
      </c>
      <c r="M115" s="3">
        <v>23.94</v>
      </c>
      <c r="N115" s="1">
        <f t="shared" si="55"/>
        <v>347</v>
      </c>
      <c r="Q115" s="3">
        <v>35.88</v>
      </c>
      <c r="R115" s="1">
        <f t="shared" si="56"/>
        <v>383</v>
      </c>
      <c r="S115" s="16" t="s">
        <v>139</v>
      </c>
      <c r="T115" s="1">
        <f t="shared" si="57"/>
        <v>387</v>
      </c>
    </row>
    <row r="116" spans="1:20" ht="12.75">
      <c r="A116" s="3">
        <f t="shared" si="58"/>
        <v>12.119999999999997</v>
      </c>
      <c r="B116" s="1">
        <v>628</v>
      </c>
      <c r="C116" s="3">
        <f t="shared" si="52"/>
        <v>4.829999999999976</v>
      </c>
      <c r="D116" s="1">
        <v>350</v>
      </c>
      <c r="E116" s="3">
        <f t="shared" si="53"/>
        <v>9.129999999999976</v>
      </c>
      <c r="F116" s="1">
        <v>434</v>
      </c>
      <c r="I116" s="3">
        <v>59.06</v>
      </c>
      <c r="J116" s="1">
        <f t="shared" si="59"/>
        <v>446</v>
      </c>
      <c r="K116">
        <f t="shared" si="54"/>
        <v>18.14000000000005</v>
      </c>
      <c r="L116">
        <f t="shared" si="60"/>
        <v>511</v>
      </c>
      <c r="M116" s="3">
        <v>23.98</v>
      </c>
      <c r="N116" s="1">
        <f t="shared" si="55"/>
        <v>348</v>
      </c>
      <c r="Q116" s="3">
        <v>35.94</v>
      </c>
      <c r="R116" s="1">
        <f t="shared" si="56"/>
        <v>384</v>
      </c>
      <c r="S116" s="16" t="s">
        <v>140</v>
      </c>
      <c r="T116" s="1">
        <f t="shared" si="57"/>
        <v>386</v>
      </c>
    </row>
    <row r="117" spans="1:20" ht="12.75">
      <c r="A117" s="3">
        <f t="shared" si="58"/>
        <v>12.129999999999997</v>
      </c>
      <c r="B117" s="1">
        <v>626</v>
      </c>
      <c r="C117" s="3">
        <f aca="true" t="shared" si="61" ref="C117:C132">C116+0.01</f>
        <v>4.839999999999976</v>
      </c>
      <c r="D117" s="1">
        <v>352</v>
      </c>
      <c r="E117" s="3">
        <f aca="true" t="shared" si="62" ref="E117:E132">E116+0.01</f>
        <v>9.139999999999976</v>
      </c>
      <c r="F117" s="1">
        <v>434</v>
      </c>
      <c r="I117" s="3">
        <v>59.09</v>
      </c>
      <c r="J117" s="1">
        <f t="shared" si="59"/>
        <v>445</v>
      </c>
      <c r="K117">
        <f aca="true" t="shared" si="63" ref="K117:K132">K116+0.01</f>
        <v>18.150000000000052</v>
      </c>
      <c r="L117">
        <f t="shared" si="60"/>
        <v>510</v>
      </c>
      <c r="M117" s="3">
        <v>24.04</v>
      </c>
      <c r="N117" s="1">
        <f aca="true" t="shared" si="64" ref="N117:N132">N116+1</f>
        <v>349</v>
      </c>
      <c r="Q117" s="3">
        <v>36.02</v>
      </c>
      <c r="R117" s="1">
        <f aca="true" t="shared" si="65" ref="R117:R132">R116+1</f>
        <v>385</v>
      </c>
      <c r="S117" s="16" t="s">
        <v>141</v>
      </c>
      <c r="T117" s="1">
        <f t="shared" si="57"/>
        <v>385</v>
      </c>
    </row>
    <row r="118" spans="1:20" ht="12.75">
      <c r="A118" s="3">
        <f t="shared" si="58"/>
        <v>12.139999999999997</v>
      </c>
      <c r="B118" s="1">
        <v>624</v>
      </c>
      <c r="C118" s="3">
        <f t="shared" si="61"/>
        <v>4.849999999999976</v>
      </c>
      <c r="D118" s="1">
        <v>354</v>
      </c>
      <c r="E118" s="3">
        <f t="shared" si="62"/>
        <v>9.149999999999975</v>
      </c>
      <c r="F118" s="1">
        <v>435</v>
      </c>
      <c r="I118" s="3">
        <v>59.12</v>
      </c>
      <c r="J118" s="1">
        <f t="shared" si="59"/>
        <v>444</v>
      </c>
      <c r="K118">
        <f t="shared" si="63"/>
        <v>18.160000000000053</v>
      </c>
      <c r="L118">
        <f t="shared" si="60"/>
        <v>509</v>
      </c>
      <c r="M118" s="3">
        <v>24.1</v>
      </c>
      <c r="N118" s="1">
        <f t="shared" si="64"/>
        <v>350</v>
      </c>
      <c r="Q118" s="3">
        <v>36.08</v>
      </c>
      <c r="R118" s="1">
        <f t="shared" si="65"/>
        <v>386</v>
      </c>
      <c r="S118" s="16" t="s">
        <v>142</v>
      </c>
      <c r="T118" s="1">
        <f t="shared" si="57"/>
        <v>384</v>
      </c>
    </row>
    <row r="119" spans="1:20" ht="12.75">
      <c r="A119" s="3">
        <f t="shared" si="58"/>
        <v>12.149999999999997</v>
      </c>
      <c r="B119" s="1">
        <v>622</v>
      </c>
      <c r="C119" s="3">
        <f t="shared" si="61"/>
        <v>4.8599999999999755</v>
      </c>
      <c r="D119" s="1">
        <v>356</v>
      </c>
      <c r="E119" s="3">
        <f t="shared" si="62"/>
        <v>9.159999999999975</v>
      </c>
      <c r="F119" s="1">
        <v>435</v>
      </c>
      <c r="I119" s="3">
        <v>59.15</v>
      </c>
      <c r="J119" s="1">
        <f t="shared" si="59"/>
        <v>443</v>
      </c>
      <c r="K119">
        <f t="shared" si="63"/>
        <v>18.170000000000055</v>
      </c>
      <c r="L119">
        <f t="shared" si="60"/>
        <v>508</v>
      </c>
      <c r="M119" s="3">
        <v>24.14</v>
      </c>
      <c r="N119" s="1">
        <f t="shared" si="64"/>
        <v>351</v>
      </c>
      <c r="Q119" s="3">
        <v>36.16</v>
      </c>
      <c r="R119" s="1">
        <f t="shared" si="65"/>
        <v>387</v>
      </c>
      <c r="S119" s="16" t="s">
        <v>143</v>
      </c>
      <c r="T119" s="1">
        <f t="shared" si="57"/>
        <v>383</v>
      </c>
    </row>
    <row r="120" spans="1:20" ht="12.75">
      <c r="A120" s="3">
        <f t="shared" si="58"/>
        <v>12.159999999999997</v>
      </c>
      <c r="B120" s="1">
        <v>620</v>
      </c>
      <c r="C120" s="3">
        <f t="shared" si="61"/>
        <v>4.869999999999975</v>
      </c>
      <c r="D120" s="1">
        <v>358</v>
      </c>
      <c r="E120" s="3">
        <f t="shared" si="62"/>
        <v>9.169999999999975</v>
      </c>
      <c r="F120" s="1">
        <v>436</v>
      </c>
      <c r="I120" s="3">
        <v>59.18</v>
      </c>
      <c r="J120" s="1">
        <f t="shared" si="59"/>
        <v>442</v>
      </c>
      <c r="K120">
        <f t="shared" si="63"/>
        <v>18.180000000000057</v>
      </c>
      <c r="L120">
        <f t="shared" si="60"/>
        <v>507</v>
      </c>
      <c r="M120" s="3">
        <v>24.2</v>
      </c>
      <c r="N120" s="1">
        <f t="shared" si="64"/>
        <v>352</v>
      </c>
      <c r="Q120" s="3">
        <v>36.22</v>
      </c>
      <c r="R120" s="1">
        <f t="shared" si="65"/>
        <v>388</v>
      </c>
      <c r="S120" s="16" t="s">
        <v>144</v>
      </c>
      <c r="T120" s="1">
        <f t="shared" si="57"/>
        <v>382</v>
      </c>
    </row>
    <row r="121" spans="1:20" ht="12.75">
      <c r="A121" s="3">
        <f t="shared" si="58"/>
        <v>12.169999999999996</v>
      </c>
      <c r="B121" s="1">
        <v>618</v>
      </c>
      <c r="C121" s="3">
        <f t="shared" si="61"/>
        <v>4.879999999999975</v>
      </c>
      <c r="D121" s="1">
        <v>360</v>
      </c>
      <c r="E121" s="3">
        <f t="shared" si="62"/>
        <v>9.179999999999975</v>
      </c>
      <c r="F121" s="1">
        <v>437</v>
      </c>
      <c r="I121" s="3">
        <v>59.2</v>
      </c>
      <c r="J121" s="1">
        <f t="shared" si="59"/>
        <v>441</v>
      </c>
      <c r="K121">
        <f t="shared" si="63"/>
        <v>18.190000000000058</v>
      </c>
      <c r="L121">
        <f t="shared" si="60"/>
        <v>506</v>
      </c>
      <c r="M121" s="3">
        <v>24.26</v>
      </c>
      <c r="N121" s="1">
        <f t="shared" si="64"/>
        <v>353</v>
      </c>
      <c r="Q121" s="3">
        <v>36.3</v>
      </c>
      <c r="R121" s="1">
        <f t="shared" si="65"/>
        <v>389</v>
      </c>
      <c r="S121" s="16" t="s">
        <v>145</v>
      </c>
      <c r="T121" s="1">
        <f t="shared" si="57"/>
        <v>381</v>
      </c>
    </row>
    <row r="122" spans="1:20" ht="12.75">
      <c r="A122" s="3">
        <f t="shared" si="58"/>
        <v>12.179999999999996</v>
      </c>
      <c r="B122" s="1">
        <v>616</v>
      </c>
      <c r="C122" s="3">
        <f t="shared" si="61"/>
        <v>4.889999999999975</v>
      </c>
      <c r="D122" s="1">
        <v>361</v>
      </c>
      <c r="E122" s="3">
        <f t="shared" si="62"/>
        <v>9.189999999999975</v>
      </c>
      <c r="F122" s="1">
        <v>437</v>
      </c>
      <c r="I122" s="3">
        <v>59.23</v>
      </c>
      <c r="J122" s="1">
        <f t="shared" si="59"/>
        <v>440</v>
      </c>
      <c r="K122">
        <f t="shared" si="63"/>
        <v>18.20000000000006</v>
      </c>
      <c r="L122">
        <f t="shared" si="60"/>
        <v>505</v>
      </c>
      <c r="M122" s="3">
        <v>24.3</v>
      </c>
      <c r="N122" s="1">
        <f t="shared" si="64"/>
        <v>354</v>
      </c>
      <c r="Q122" s="3">
        <v>36.36</v>
      </c>
      <c r="R122" s="1">
        <f t="shared" si="65"/>
        <v>390</v>
      </c>
      <c r="S122" s="16" t="s">
        <v>146</v>
      </c>
      <c r="T122" s="1">
        <f t="shared" si="57"/>
        <v>380</v>
      </c>
    </row>
    <row r="123" spans="1:20" ht="12.75">
      <c r="A123" s="3">
        <f t="shared" si="58"/>
        <v>12.189999999999996</v>
      </c>
      <c r="B123" s="1">
        <v>614</v>
      </c>
      <c r="C123" s="3">
        <f t="shared" si="61"/>
        <v>4.899999999999975</v>
      </c>
      <c r="D123" s="1">
        <v>363</v>
      </c>
      <c r="E123" s="3">
        <f t="shared" si="62"/>
        <v>9.199999999999974</v>
      </c>
      <c r="F123" s="1">
        <v>438</v>
      </c>
      <c r="I123" s="3">
        <v>59.26</v>
      </c>
      <c r="J123" s="1">
        <f t="shared" si="59"/>
        <v>439</v>
      </c>
      <c r="K123">
        <f t="shared" si="63"/>
        <v>18.21000000000006</v>
      </c>
      <c r="L123">
        <f t="shared" si="60"/>
        <v>504</v>
      </c>
      <c r="M123" s="3">
        <v>24.36</v>
      </c>
      <c r="N123" s="1">
        <f t="shared" si="64"/>
        <v>355</v>
      </c>
      <c r="Q123" s="3">
        <v>36.44</v>
      </c>
      <c r="R123" s="1">
        <f t="shared" si="65"/>
        <v>391</v>
      </c>
      <c r="S123" s="16" t="s">
        <v>147</v>
      </c>
      <c r="T123" s="1">
        <f t="shared" si="57"/>
        <v>379</v>
      </c>
    </row>
    <row r="124" spans="1:20" ht="12.75">
      <c r="A124" s="3">
        <f t="shared" si="58"/>
        <v>12.199999999999996</v>
      </c>
      <c r="B124" s="1">
        <v>612</v>
      </c>
      <c r="C124" s="3">
        <f t="shared" si="61"/>
        <v>4.909999999999974</v>
      </c>
      <c r="D124" s="1">
        <v>365</v>
      </c>
      <c r="E124" s="3">
        <f t="shared" si="62"/>
        <v>9.209999999999974</v>
      </c>
      <c r="F124" s="1">
        <v>438</v>
      </c>
      <c r="I124" s="3">
        <v>59.29</v>
      </c>
      <c r="J124" s="1">
        <f t="shared" si="59"/>
        <v>438</v>
      </c>
      <c r="K124">
        <f t="shared" si="63"/>
        <v>18.220000000000063</v>
      </c>
      <c r="L124">
        <f t="shared" si="60"/>
        <v>503</v>
      </c>
      <c r="M124" s="3">
        <v>24.4</v>
      </c>
      <c r="N124" s="1">
        <f t="shared" si="64"/>
        <v>356</v>
      </c>
      <c r="Q124" s="3">
        <v>36.5</v>
      </c>
      <c r="R124" s="1">
        <f t="shared" si="65"/>
        <v>392</v>
      </c>
      <c r="S124" s="16" t="s">
        <v>148</v>
      </c>
      <c r="T124" s="1">
        <f t="shared" si="57"/>
        <v>378</v>
      </c>
    </row>
    <row r="125" spans="1:20" ht="12.75">
      <c r="A125" s="3">
        <f t="shared" si="58"/>
        <v>12.209999999999996</v>
      </c>
      <c r="B125" s="1">
        <v>610</v>
      </c>
      <c r="C125" s="3">
        <f t="shared" si="61"/>
        <v>4.919999999999974</v>
      </c>
      <c r="D125" s="1">
        <v>367</v>
      </c>
      <c r="E125" s="3">
        <f t="shared" si="62"/>
        <v>9.219999999999974</v>
      </c>
      <c r="F125" s="1">
        <v>439</v>
      </c>
      <c r="I125" s="3">
        <v>59.32</v>
      </c>
      <c r="J125" s="1">
        <f t="shared" si="59"/>
        <v>437</v>
      </c>
      <c r="K125">
        <f t="shared" si="63"/>
        <v>18.230000000000064</v>
      </c>
      <c r="L125">
        <f t="shared" si="60"/>
        <v>502</v>
      </c>
      <c r="M125" s="3">
        <v>24.46</v>
      </c>
      <c r="N125" s="1">
        <f t="shared" si="64"/>
        <v>357</v>
      </c>
      <c r="Q125" s="3">
        <v>36.56</v>
      </c>
      <c r="R125" s="1">
        <f t="shared" si="65"/>
        <v>393</v>
      </c>
      <c r="S125" s="16" t="s">
        <v>149</v>
      </c>
      <c r="T125" s="1">
        <f t="shared" si="57"/>
        <v>377</v>
      </c>
    </row>
    <row r="126" spans="1:20" ht="12.75">
      <c r="A126" s="3">
        <f t="shared" si="58"/>
        <v>12.219999999999995</v>
      </c>
      <c r="B126" s="1">
        <v>608</v>
      </c>
      <c r="C126" s="3">
        <f t="shared" si="61"/>
        <v>4.929999999999974</v>
      </c>
      <c r="D126" s="1">
        <v>369</v>
      </c>
      <c r="E126" s="3">
        <f t="shared" si="62"/>
        <v>9.229999999999974</v>
      </c>
      <c r="F126" s="1">
        <v>440</v>
      </c>
      <c r="I126" s="3">
        <v>59.35</v>
      </c>
      <c r="J126" s="1">
        <f t="shared" si="59"/>
        <v>436</v>
      </c>
      <c r="K126">
        <f t="shared" si="63"/>
        <v>18.240000000000066</v>
      </c>
      <c r="L126">
        <f t="shared" si="60"/>
        <v>501</v>
      </c>
      <c r="M126" s="3">
        <v>24.52</v>
      </c>
      <c r="N126" s="1">
        <f t="shared" si="64"/>
        <v>358</v>
      </c>
      <c r="Q126" s="3">
        <v>36.64</v>
      </c>
      <c r="R126" s="1">
        <f t="shared" si="65"/>
        <v>394</v>
      </c>
      <c r="S126" s="16" t="s">
        <v>150</v>
      </c>
      <c r="T126" s="1">
        <f t="shared" si="57"/>
        <v>376</v>
      </c>
    </row>
    <row r="127" spans="1:20" ht="12.75">
      <c r="A127" s="3">
        <f t="shared" si="58"/>
        <v>12.229999999999995</v>
      </c>
      <c r="B127" s="1">
        <v>606</v>
      </c>
      <c r="C127" s="3">
        <f t="shared" si="61"/>
        <v>4.939999999999974</v>
      </c>
      <c r="D127" s="1">
        <v>371</v>
      </c>
      <c r="E127" s="3">
        <f t="shared" si="62"/>
        <v>9.239999999999974</v>
      </c>
      <c r="F127" s="1">
        <v>440</v>
      </c>
      <c r="I127" s="3">
        <v>59.38</v>
      </c>
      <c r="J127" s="1">
        <f t="shared" si="59"/>
        <v>435</v>
      </c>
      <c r="K127">
        <f t="shared" si="63"/>
        <v>18.250000000000068</v>
      </c>
      <c r="L127">
        <v>500</v>
      </c>
      <c r="M127" s="3">
        <v>24.56</v>
      </c>
      <c r="N127" s="1">
        <f t="shared" si="64"/>
        <v>359</v>
      </c>
      <c r="Q127" s="3">
        <v>36.7</v>
      </c>
      <c r="R127" s="1">
        <f t="shared" si="65"/>
        <v>395</v>
      </c>
      <c r="S127" s="16" t="s">
        <v>151</v>
      </c>
      <c r="T127" s="1">
        <f t="shared" si="57"/>
        <v>375</v>
      </c>
    </row>
    <row r="128" spans="1:20" ht="12.75">
      <c r="A128" s="3">
        <f t="shared" si="58"/>
        <v>12.239999999999995</v>
      </c>
      <c r="B128" s="1">
        <v>605</v>
      </c>
      <c r="C128" s="3">
        <f t="shared" si="61"/>
        <v>4.9499999999999735</v>
      </c>
      <c r="D128" s="1">
        <v>373</v>
      </c>
      <c r="E128" s="3">
        <f t="shared" si="62"/>
        <v>9.249999999999973</v>
      </c>
      <c r="F128" s="1">
        <v>441</v>
      </c>
      <c r="I128" s="3">
        <v>59.4</v>
      </c>
      <c r="J128" s="1">
        <f t="shared" si="59"/>
        <v>434</v>
      </c>
      <c r="K128">
        <f t="shared" si="63"/>
        <v>18.26000000000007</v>
      </c>
      <c r="L128">
        <f t="shared" si="60"/>
        <v>500</v>
      </c>
      <c r="M128" s="3">
        <v>24.62</v>
      </c>
      <c r="N128" s="1">
        <f t="shared" si="64"/>
        <v>360</v>
      </c>
      <c r="Q128" s="3">
        <v>36.78</v>
      </c>
      <c r="R128" s="1">
        <f t="shared" si="65"/>
        <v>396</v>
      </c>
      <c r="S128" s="16" t="s">
        <v>152</v>
      </c>
      <c r="T128" s="1">
        <f t="shared" si="57"/>
        <v>374</v>
      </c>
    </row>
    <row r="129" spans="1:20" ht="12.75">
      <c r="A129" s="3">
        <f t="shared" si="58"/>
        <v>12.249999999999995</v>
      </c>
      <c r="B129" s="1">
        <v>603</v>
      </c>
      <c r="C129" s="3">
        <f t="shared" si="61"/>
        <v>4.959999999999973</v>
      </c>
      <c r="D129" s="1">
        <v>375</v>
      </c>
      <c r="E129" s="3">
        <f t="shared" si="62"/>
        <v>9.259999999999973</v>
      </c>
      <c r="F129" s="1">
        <v>441</v>
      </c>
      <c r="I129" s="3">
        <v>59.43</v>
      </c>
      <c r="J129" s="1">
        <f t="shared" si="59"/>
        <v>433</v>
      </c>
      <c r="K129">
        <f t="shared" si="63"/>
        <v>18.27000000000007</v>
      </c>
      <c r="L129">
        <v>499</v>
      </c>
      <c r="M129" s="3">
        <v>24.66</v>
      </c>
      <c r="N129" s="1">
        <f t="shared" si="64"/>
        <v>361</v>
      </c>
      <c r="Q129" s="3">
        <v>36.84</v>
      </c>
      <c r="R129" s="1">
        <f t="shared" si="65"/>
        <v>397</v>
      </c>
      <c r="S129" s="16" t="s">
        <v>153</v>
      </c>
      <c r="T129" s="1">
        <f t="shared" si="57"/>
        <v>373</v>
      </c>
    </row>
    <row r="130" spans="1:20" ht="12.75">
      <c r="A130" s="3">
        <f t="shared" si="58"/>
        <v>12.259999999999994</v>
      </c>
      <c r="B130" s="1">
        <v>601</v>
      </c>
      <c r="C130" s="3">
        <f t="shared" si="61"/>
        <v>4.969999999999973</v>
      </c>
      <c r="D130" s="1">
        <v>377</v>
      </c>
      <c r="E130" s="3">
        <f t="shared" si="62"/>
        <v>9.269999999999973</v>
      </c>
      <c r="F130" s="1">
        <v>442</v>
      </c>
      <c r="I130" s="3">
        <v>59.46</v>
      </c>
      <c r="J130" s="1">
        <f t="shared" si="59"/>
        <v>432</v>
      </c>
      <c r="K130">
        <f t="shared" si="63"/>
        <v>18.280000000000072</v>
      </c>
      <c r="L130">
        <f t="shared" si="60"/>
        <v>498</v>
      </c>
      <c r="M130" s="3">
        <v>24.72</v>
      </c>
      <c r="N130" s="1">
        <f t="shared" si="64"/>
        <v>362</v>
      </c>
      <c r="Q130" s="3">
        <v>36.92</v>
      </c>
      <c r="R130" s="1">
        <f t="shared" si="65"/>
        <v>398</v>
      </c>
      <c r="S130" s="16" t="s">
        <v>154</v>
      </c>
      <c r="T130" s="1">
        <f t="shared" si="57"/>
        <v>372</v>
      </c>
    </row>
    <row r="131" spans="1:20" ht="12.75">
      <c r="A131" s="3">
        <f t="shared" si="58"/>
        <v>12.269999999999994</v>
      </c>
      <c r="B131" s="1">
        <v>599</v>
      </c>
      <c r="C131" s="3">
        <f t="shared" si="61"/>
        <v>4.979999999999973</v>
      </c>
      <c r="D131" s="1">
        <v>378</v>
      </c>
      <c r="E131" s="3">
        <f t="shared" si="62"/>
        <v>9.279999999999973</v>
      </c>
      <c r="F131" s="1">
        <v>443</v>
      </c>
      <c r="I131" s="3">
        <v>59.49</v>
      </c>
      <c r="J131" s="1">
        <f t="shared" si="59"/>
        <v>431</v>
      </c>
      <c r="K131">
        <f t="shared" si="63"/>
        <v>18.290000000000074</v>
      </c>
      <c r="L131">
        <f aca="true" t="shared" si="66" ref="L131:L146">L132+1</f>
        <v>497</v>
      </c>
      <c r="M131" s="3">
        <v>24.78</v>
      </c>
      <c r="N131" s="1">
        <f t="shared" si="64"/>
        <v>363</v>
      </c>
      <c r="Q131" s="3">
        <v>36.98</v>
      </c>
      <c r="R131" s="1">
        <f t="shared" si="65"/>
        <v>399</v>
      </c>
      <c r="S131" s="16" t="s">
        <v>155</v>
      </c>
      <c r="T131" s="1">
        <f t="shared" si="57"/>
        <v>371</v>
      </c>
    </row>
    <row r="132" spans="1:20" ht="12.75">
      <c r="A132" s="3">
        <f t="shared" si="58"/>
        <v>12.279999999999994</v>
      </c>
      <c r="B132" s="1">
        <v>597</v>
      </c>
      <c r="C132" s="3">
        <f t="shared" si="61"/>
        <v>4.989999999999973</v>
      </c>
      <c r="D132" s="1">
        <v>380</v>
      </c>
      <c r="E132" s="3">
        <f t="shared" si="62"/>
        <v>9.289999999999973</v>
      </c>
      <c r="F132" s="1">
        <v>443</v>
      </c>
      <c r="I132" s="3">
        <v>59.52</v>
      </c>
      <c r="J132" s="1">
        <f t="shared" si="59"/>
        <v>430</v>
      </c>
      <c r="K132">
        <f t="shared" si="63"/>
        <v>18.300000000000075</v>
      </c>
      <c r="L132">
        <f t="shared" si="66"/>
        <v>496</v>
      </c>
      <c r="M132" s="3">
        <v>24.82</v>
      </c>
      <c r="N132" s="1">
        <f t="shared" si="64"/>
        <v>364</v>
      </c>
      <c r="Q132" s="3">
        <v>37.06</v>
      </c>
      <c r="R132" s="1">
        <f t="shared" si="65"/>
        <v>400</v>
      </c>
      <c r="S132" s="16" t="s">
        <v>156</v>
      </c>
      <c r="T132" s="1">
        <f t="shared" si="57"/>
        <v>370</v>
      </c>
    </row>
    <row r="133" spans="1:20" ht="12.75">
      <c r="A133" s="3">
        <f t="shared" si="58"/>
        <v>12.289999999999994</v>
      </c>
      <c r="B133" s="1">
        <v>595</v>
      </c>
      <c r="C133" s="3">
        <f aca="true" t="shared" si="67" ref="C133:C148">C132+0.01</f>
        <v>4.9999999999999725</v>
      </c>
      <c r="D133" s="1">
        <v>382</v>
      </c>
      <c r="E133" s="3">
        <f aca="true" t="shared" si="68" ref="E133:E148">E132+0.01</f>
        <v>9.299999999999972</v>
      </c>
      <c r="F133" s="1">
        <v>444</v>
      </c>
      <c r="I133" s="3">
        <v>59.55</v>
      </c>
      <c r="J133" s="1">
        <f t="shared" si="59"/>
        <v>429</v>
      </c>
      <c r="K133">
        <f aca="true" t="shared" si="69" ref="K133:K148">K132+0.01</f>
        <v>18.310000000000077</v>
      </c>
      <c r="L133">
        <f t="shared" si="66"/>
        <v>495</v>
      </c>
      <c r="M133" s="3">
        <v>24.88</v>
      </c>
      <c r="N133" s="1">
        <f aca="true" t="shared" si="70" ref="N133:N148">N132+1</f>
        <v>365</v>
      </c>
      <c r="Q133" s="3">
        <v>37.12</v>
      </c>
      <c r="R133" s="1">
        <f aca="true" t="shared" si="71" ref="R133:R148">R132+1</f>
        <v>401</v>
      </c>
      <c r="S133" s="16" t="s">
        <v>157</v>
      </c>
      <c r="T133" s="1">
        <f t="shared" si="57"/>
        <v>369</v>
      </c>
    </row>
    <row r="134" spans="1:20" ht="12.75">
      <c r="A134" s="3">
        <f t="shared" si="58"/>
        <v>12.299999999999994</v>
      </c>
      <c r="B134" s="1">
        <v>593</v>
      </c>
      <c r="C134" s="3">
        <f t="shared" si="67"/>
        <v>5.009999999999972</v>
      </c>
      <c r="D134" s="1">
        <v>384</v>
      </c>
      <c r="E134" s="3">
        <f t="shared" si="68"/>
        <v>9.309999999999972</v>
      </c>
      <c r="F134" s="1">
        <v>444</v>
      </c>
      <c r="I134" s="3">
        <v>59.58</v>
      </c>
      <c r="J134" s="1">
        <f t="shared" si="59"/>
        <v>428</v>
      </c>
      <c r="K134">
        <f t="shared" si="69"/>
        <v>18.32000000000008</v>
      </c>
      <c r="L134">
        <f t="shared" si="66"/>
        <v>494</v>
      </c>
      <c r="M134" s="3">
        <v>24.92</v>
      </c>
      <c r="N134" s="1">
        <f t="shared" si="70"/>
        <v>366</v>
      </c>
      <c r="Q134" s="3">
        <v>37.2</v>
      </c>
      <c r="R134" s="1">
        <f t="shared" si="71"/>
        <v>402</v>
      </c>
      <c r="S134" s="16" t="s">
        <v>158</v>
      </c>
      <c r="T134" s="1">
        <f t="shared" si="57"/>
        <v>368</v>
      </c>
    </row>
    <row r="135" spans="1:20" ht="12.75">
      <c r="A135" s="3">
        <f t="shared" si="58"/>
        <v>12.309999999999993</v>
      </c>
      <c r="B135" s="1">
        <v>591</v>
      </c>
      <c r="C135" s="3">
        <f t="shared" si="67"/>
        <v>5.019999999999972</v>
      </c>
      <c r="D135" s="1">
        <v>386</v>
      </c>
      <c r="E135" s="3">
        <f t="shared" si="68"/>
        <v>9.319999999999972</v>
      </c>
      <c r="F135" s="1">
        <v>445</v>
      </c>
      <c r="I135" s="3">
        <v>59.61</v>
      </c>
      <c r="J135" s="1">
        <f t="shared" si="59"/>
        <v>427</v>
      </c>
      <c r="K135">
        <f t="shared" si="69"/>
        <v>18.33000000000008</v>
      </c>
      <c r="L135">
        <f t="shared" si="66"/>
        <v>493</v>
      </c>
      <c r="M135" s="3">
        <v>24.98</v>
      </c>
      <c r="N135" s="1">
        <f t="shared" si="70"/>
        <v>367</v>
      </c>
      <c r="Q135" s="3">
        <v>37.26</v>
      </c>
      <c r="R135" s="1">
        <f t="shared" si="71"/>
        <v>403</v>
      </c>
      <c r="S135" s="16" t="s">
        <v>159</v>
      </c>
      <c r="T135" s="1">
        <f t="shared" si="57"/>
        <v>367</v>
      </c>
    </row>
    <row r="136" spans="1:20" ht="12.75">
      <c r="A136" s="3">
        <f t="shared" si="58"/>
        <v>12.319999999999993</v>
      </c>
      <c r="B136" s="1">
        <v>589</v>
      </c>
      <c r="C136" s="3">
        <f t="shared" si="67"/>
        <v>5.029999999999972</v>
      </c>
      <c r="D136" s="1">
        <v>388</v>
      </c>
      <c r="E136" s="3">
        <f t="shared" si="68"/>
        <v>9.329999999999972</v>
      </c>
      <c r="F136" s="1">
        <v>445</v>
      </c>
      <c r="I136" s="3">
        <v>59.64</v>
      </c>
      <c r="J136" s="1">
        <f t="shared" si="59"/>
        <v>426</v>
      </c>
      <c r="K136">
        <f t="shared" si="69"/>
        <v>18.34000000000008</v>
      </c>
      <c r="L136">
        <f t="shared" si="66"/>
        <v>492</v>
      </c>
      <c r="M136" s="3">
        <v>25.04</v>
      </c>
      <c r="N136" s="1">
        <f t="shared" si="70"/>
        <v>368</v>
      </c>
      <c r="Q136" s="3">
        <v>37.34</v>
      </c>
      <c r="R136" s="1">
        <f t="shared" si="71"/>
        <v>404</v>
      </c>
      <c r="S136" s="16" t="s">
        <v>160</v>
      </c>
      <c r="T136" s="1">
        <f t="shared" si="57"/>
        <v>366</v>
      </c>
    </row>
    <row r="137" spans="1:20" ht="12.75">
      <c r="A137" s="3">
        <f t="shared" si="58"/>
        <v>12.329999999999993</v>
      </c>
      <c r="B137" s="1">
        <v>588</v>
      </c>
      <c r="C137" s="3">
        <f t="shared" si="67"/>
        <v>5.039999999999972</v>
      </c>
      <c r="D137" s="1">
        <v>390</v>
      </c>
      <c r="E137" s="3">
        <f t="shared" si="68"/>
        <v>9.339999999999971</v>
      </c>
      <c r="F137" s="1">
        <v>446</v>
      </c>
      <c r="I137" s="3">
        <v>59.66</v>
      </c>
      <c r="J137" s="1">
        <f t="shared" si="59"/>
        <v>425</v>
      </c>
      <c r="K137">
        <f t="shared" si="69"/>
        <v>18.350000000000083</v>
      </c>
      <c r="L137">
        <f t="shared" si="66"/>
        <v>491</v>
      </c>
      <c r="M137" s="3">
        <v>25.08</v>
      </c>
      <c r="N137" s="1">
        <f t="shared" si="70"/>
        <v>369</v>
      </c>
      <c r="Q137" s="3">
        <v>37.4</v>
      </c>
      <c r="R137" s="1">
        <f t="shared" si="71"/>
        <v>405</v>
      </c>
      <c r="S137" s="16" t="s">
        <v>161</v>
      </c>
      <c r="T137" s="1">
        <f t="shared" si="57"/>
        <v>365</v>
      </c>
    </row>
    <row r="138" spans="1:20" ht="12.75">
      <c r="A138" s="3">
        <f t="shared" si="58"/>
        <v>12.339999999999993</v>
      </c>
      <c r="B138" s="1">
        <v>586</v>
      </c>
      <c r="C138" s="3">
        <f t="shared" si="67"/>
        <v>5.049999999999971</v>
      </c>
      <c r="D138" s="1">
        <v>392</v>
      </c>
      <c r="E138" s="3">
        <f t="shared" si="68"/>
        <v>9.349999999999971</v>
      </c>
      <c r="F138" s="1">
        <v>447</v>
      </c>
      <c r="I138" s="3">
        <v>59.69</v>
      </c>
      <c r="J138" s="1">
        <f t="shared" si="59"/>
        <v>424</v>
      </c>
      <c r="K138">
        <f t="shared" si="69"/>
        <v>18.360000000000085</v>
      </c>
      <c r="L138">
        <f t="shared" si="66"/>
        <v>490</v>
      </c>
      <c r="M138" s="3">
        <v>25.14</v>
      </c>
      <c r="N138" s="1">
        <f t="shared" si="70"/>
        <v>370</v>
      </c>
      <c r="Q138" s="3">
        <v>37.48</v>
      </c>
      <c r="R138" s="1">
        <f t="shared" si="71"/>
        <v>406</v>
      </c>
      <c r="S138" s="16" t="s">
        <v>162</v>
      </c>
      <c r="T138" s="1">
        <f t="shared" si="57"/>
        <v>364</v>
      </c>
    </row>
    <row r="139" spans="1:20" ht="12.75">
      <c r="A139" s="3">
        <f t="shared" si="58"/>
        <v>12.349999999999993</v>
      </c>
      <c r="B139" s="1">
        <v>584</v>
      </c>
      <c r="C139" s="3">
        <f t="shared" si="67"/>
        <v>5.059999999999971</v>
      </c>
      <c r="D139" s="1">
        <v>394</v>
      </c>
      <c r="E139" s="3">
        <f t="shared" si="68"/>
        <v>9.359999999999971</v>
      </c>
      <c r="F139" s="1">
        <v>447</v>
      </c>
      <c r="I139" s="3">
        <v>59.72</v>
      </c>
      <c r="J139" s="1">
        <f t="shared" si="59"/>
        <v>423</v>
      </c>
      <c r="K139">
        <f t="shared" si="69"/>
        <v>18.370000000000086</v>
      </c>
      <c r="L139">
        <f t="shared" si="66"/>
        <v>489</v>
      </c>
      <c r="M139" s="3">
        <v>25.18</v>
      </c>
      <c r="N139" s="1">
        <f t="shared" si="70"/>
        <v>371</v>
      </c>
      <c r="Q139" s="3">
        <v>37.54</v>
      </c>
      <c r="R139" s="1">
        <f t="shared" si="71"/>
        <v>407</v>
      </c>
      <c r="S139" s="16" t="s">
        <v>163</v>
      </c>
      <c r="T139" s="1">
        <f t="shared" si="57"/>
        <v>363</v>
      </c>
    </row>
    <row r="140" spans="1:20" ht="12.75">
      <c r="A140" s="3">
        <f t="shared" si="58"/>
        <v>12.359999999999992</v>
      </c>
      <c r="B140" s="1">
        <v>582</v>
      </c>
      <c r="C140" s="3">
        <f t="shared" si="67"/>
        <v>5.069999999999971</v>
      </c>
      <c r="D140" s="1">
        <v>396</v>
      </c>
      <c r="E140" s="3">
        <f t="shared" si="68"/>
        <v>9.36999999999997</v>
      </c>
      <c r="F140" s="1">
        <v>448</v>
      </c>
      <c r="I140" s="3">
        <v>59.75</v>
      </c>
      <c r="J140" s="1">
        <f t="shared" si="59"/>
        <v>422</v>
      </c>
      <c r="K140">
        <f t="shared" si="69"/>
        <v>18.380000000000088</v>
      </c>
      <c r="L140">
        <f t="shared" si="66"/>
        <v>488</v>
      </c>
      <c r="M140" s="3">
        <v>25.24</v>
      </c>
      <c r="N140" s="1">
        <f t="shared" si="70"/>
        <v>372</v>
      </c>
      <c r="Q140" s="3">
        <v>37.62</v>
      </c>
      <c r="R140" s="1">
        <f t="shared" si="71"/>
        <v>408</v>
      </c>
      <c r="S140" s="16" t="s">
        <v>164</v>
      </c>
      <c r="T140" s="1">
        <f t="shared" si="57"/>
        <v>362</v>
      </c>
    </row>
    <row r="141" spans="1:20" ht="12.75">
      <c r="A141" s="3">
        <f t="shared" si="58"/>
        <v>12.369999999999992</v>
      </c>
      <c r="B141" s="1">
        <v>580</v>
      </c>
      <c r="C141" s="3">
        <f t="shared" si="67"/>
        <v>5.079999999999971</v>
      </c>
      <c r="D141" s="1">
        <v>398</v>
      </c>
      <c r="E141" s="3">
        <f t="shared" si="68"/>
        <v>9.37999999999997</v>
      </c>
      <c r="F141" s="1">
        <v>448</v>
      </c>
      <c r="I141" s="3">
        <v>59.78</v>
      </c>
      <c r="J141" s="1">
        <f t="shared" si="59"/>
        <v>421</v>
      </c>
      <c r="K141">
        <f t="shared" si="69"/>
        <v>18.39000000000009</v>
      </c>
      <c r="L141">
        <f t="shared" si="66"/>
        <v>487</v>
      </c>
      <c r="M141" s="3">
        <v>25.3</v>
      </c>
      <c r="N141" s="1">
        <f t="shared" si="70"/>
        <v>373</v>
      </c>
      <c r="Q141" s="3">
        <v>37.68</v>
      </c>
      <c r="R141" s="1">
        <f t="shared" si="71"/>
        <v>409</v>
      </c>
      <c r="S141" s="16" t="s">
        <v>165</v>
      </c>
      <c r="T141" s="1">
        <f t="shared" si="57"/>
        <v>361</v>
      </c>
    </row>
    <row r="142" spans="1:20" ht="12.75">
      <c r="A142" s="3">
        <f t="shared" si="58"/>
        <v>12.379999999999992</v>
      </c>
      <c r="B142" s="1">
        <v>578</v>
      </c>
      <c r="C142" s="3">
        <f t="shared" si="67"/>
        <v>5.0899999999999705</v>
      </c>
      <c r="D142" s="1">
        <v>400</v>
      </c>
      <c r="E142" s="3">
        <f t="shared" si="68"/>
        <v>9.38999999999997</v>
      </c>
      <c r="F142" s="1">
        <v>449</v>
      </c>
      <c r="I142" s="3">
        <v>59.81</v>
      </c>
      <c r="J142" s="1">
        <f t="shared" si="59"/>
        <v>420</v>
      </c>
      <c r="K142">
        <f t="shared" si="69"/>
        <v>18.40000000000009</v>
      </c>
      <c r="L142">
        <v>486</v>
      </c>
      <c r="M142" s="3">
        <v>25.34</v>
      </c>
      <c r="N142" s="1">
        <f t="shared" si="70"/>
        <v>374</v>
      </c>
      <c r="Q142" s="3">
        <v>37.76</v>
      </c>
      <c r="R142" s="1">
        <f t="shared" si="71"/>
        <v>410</v>
      </c>
      <c r="S142" s="16" t="s">
        <v>166</v>
      </c>
      <c r="T142" s="1">
        <f t="shared" si="57"/>
        <v>360</v>
      </c>
    </row>
    <row r="143" spans="1:20" ht="12.75">
      <c r="A143" s="3">
        <f t="shared" si="58"/>
        <v>12.389999999999992</v>
      </c>
      <c r="B143" s="1">
        <v>576</v>
      </c>
      <c r="C143" s="3">
        <f t="shared" si="67"/>
        <v>5.09999999999997</v>
      </c>
      <c r="D143" s="1">
        <v>402</v>
      </c>
      <c r="E143" s="3">
        <f t="shared" si="68"/>
        <v>9.39999999999997</v>
      </c>
      <c r="F143" s="1">
        <v>450</v>
      </c>
      <c r="I143" s="3">
        <v>59.84</v>
      </c>
      <c r="J143" s="1">
        <f t="shared" si="59"/>
        <v>419</v>
      </c>
      <c r="K143">
        <f t="shared" si="69"/>
        <v>18.410000000000093</v>
      </c>
      <c r="L143">
        <f t="shared" si="66"/>
        <v>486</v>
      </c>
      <c r="M143" s="3">
        <v>25.4</v>
      </c>
      <c r="N143" s="1">
        <f t="shared" si="70"/>
        <v>375</v>
      </c>
      <c r="Q143" s="3">
        <v>37.82</v>
      </c>
      <c r="R143" s="1">
        <f t="shared" si="71"/>
        <v>411</v>
      </c>
      <c r="S143" s="16" t="s">
        <v>167</v>
      </c>
      <c r="T143" s="1">
        <f t="shared" si="57"/>
        <v>359</v>
      </c>
    </row>
    <row r="144" spans="1:20" ht="12.75">
      <c r="A144" s="3">
        <f t="shared" si="58"/>
        <v>12.399999999999991</v>
      </c>
      <c r="B144" s="1">
        <v>574</v>
      </c>
      <c r="C144" s="3">
        <f t="shared" si="67"/>
        <v>5.10999999999997</v>
      </c>
      <c r="D144" s="1">
        <v>404</v>
      </c>
      <c r="E144" s="3">
        <f t="shared" si="68"/>
        <v>9.40999999999997</v>
      </c>
      <c r="F144" s="1">
        <v>450</v>
      </c>
      <c r="I144" s="3">
        <v>59.87</v>
      </c>
      <c r="J144" s="1">
        <f t="shared" si="59"/>
        <v>418</v>
      </c>
      <c r="K144">
        <f t="shared" si="69"/>
        <v>18.420000000000094</v>
      </c>
      <c r="L144">
        <f t="shared" si="66"/>
        <v>485</v>
      </c>
      <c r="M144" s="3">
        <v>25.44</v>
      </c>
      <c r="N144" s="1">
        <f t="shared" si="70"/>
        <v>376</v>
      </c>
      <c r="Q144" s="3">
        <v>37.9</v>
      </c>
      <c r="R144" s="1">
        <f t="shared" si="71"/>
        <v>412</v>
      </c>
      <c r="S144" s="16" t="s">
        <v>168</v>
      </c>
      <c r="T144" s="1">
        <f t="shared" si="57"/>
        <v>358</v>
      </c>
    </row>
    <row r="145" spans="1:20" ht="12.75">
      <c r="A145" s="3">
        <f t="shared" si="58"/>
        <v>12.409999999999991</v>
      </c>
      <c r="B145" s="1">
        <v>573</v>
      </c>
      <c r="C145" s="3">
        <f t="shared" si="67"/>
        <v>5.11999999999997</v>
      </c>
      <c r="D145" s="1">
        <v>405</v>
      </c>
      <c r="E145" s="3">
        <f t="shared" si="68"/>
        <v>9.41999999999997</v>
      </c>
      <c r="F145" s="1">
        <v>451</v>
      </c>
      <c r="I145" s="3">
        <v>59.9</v>
      </c>
      <c r="J145" s="1">
        <f t="shared" si="59"/>
        <v>417</v>
      </c>
      <c r="K145">
        <f t="shared" si="69"/>
        <v>18.430000000000096</v>
      </c>
      <c r="L145">
        <f t="shared" si="66"/>
        <v>484</v>
      </c>
      <c r="M145" s="3">
        <v>25.5</v>
      </c>
      <c r="N145" s="1">
        <f t="shared" si="70"/>
        <v>377</v>
      </c>
      <c r="Q145" s="3">
        <v>37.96</v>
      </c>
      <c r="R145" s="1">
        <f t="shared" si="71"/>
        <v>413</v>
      </c>
      <c r="S145" s="16" t="s">
        <v>169</v>
      </c>
      <c r="T145" s="1">
        <f t="shared" si="57"/>
        <v>357</v>
      </c>
    </row>
    <row r="146" spans="1:20" ht="12.75">
      <c r="A146" s="3">
        <f t="shared" si="58"/>
        <v>12.419999999999991</v>
      </c>
      <c r="B146" s="1">
        <v>571</v>
      </c>
      <c r="C146" s="3">
        <f t="shared" si="67"/>
        <v>5.12999999999997</v>
      </c>
      <c r="D146" s="1">
        <v>407</v>
      </c>
      <c r="E146" s="3">
        <f t="shared" si="68"/>
        <v>9.42999999999997</v>
      </c>
      <c r="F146" s="1">
        <v>451</v>
      </c>
      <c r="I146" s="3">
        <v>59.93</v>
      </c>
      <c r="J146" s="1">
        <f t="shared" si="59"/>
        <v>416</v>
      </c>
      <c r="K146">
        <f t="shared" si="69"/>
        <v>18.440000000000097</v>
      </c>
      <c r="L146">
        <f t="shared" si="66"/>
        <v>483</v>
      </c>
      <c r="M146" s="3">
        <v>25.54</v>
      </c>
      <c r="N146" s="1">
        <f t="shared" si="70"/>
        <v>378</v>
      </c>
      <c r="Q146" s="3">
        <v>38.02</v>
      </c>
      <c r="R146" s="1">
        <f t="shared" si="71"/>
        <v>414</v>
      </c>
      <c r="S146" s="16" t="s">
        <v>170</v>
      </c>
      <c r="T146" s="1">
        <f t="shared" si="57"/>
        <v>356</v>
      </c>
    </row>
    <row r="147" spans="1:20" ht="12.75">
      <c r="A147" s="3">
        <f t="shared" si="58"/>
        <v>12.42999999999999</v>
      </c>
      <c r="B147" s="1">
        <v>569</v>
      </c>
      <c r="C147" s="3">
        <f t="shared" si="67"/>
        <v>5.1399999999999695</v>
      </c>
      <c r="D147" s="1">
        <v>409</v>
      </c>
      <c r="E147" s="3">
        <f t="shared" si="68"/>
        <v>9.43999999999997</v>
      </c>
      <c r="F147" s="1">
        <v>452</v>
      </c>
      <c r="I147" s="3">
        <v>59.96</v>
      </c>
      <c r="J147" s="1">
        <f t="shared" si="59"/>
        <v>415</v>
      </c>
      <c r="K147">
        <f t="shared" si="69"/>
        <v>18.4500000000001</v>
      </c>
      <c r="L147">
        <f aca="true" t="shared" si="72" ref="L147:L162">L148+1</f>
        <v>482</v>
      </c>
      <c r="M147" s="3">
        <v>25.6</v>
      </c>
      <c r="N147" s="1">
        <f t="shared" si="70"/>
        <v>379</v>
      </c>
      <c r="Q147" s="3">
        <v>38.1</v>
      </c>
      <c r="R147" s="1">
        <f t="shared" si="71"/>
        <v>415</v>
      </c>
      <c r="S147" s="16" t="s">
        <v>171</v>
      </c>
      <c r="T147" s="1">
        <f t="shared" si="57"/>
        <v>355</v>
      </c>
    </row>
    <row r="148" spans="1:20" ht="12.75">
      <c r="A148" s="3">
        <f t="shared" si="58"/>
        <v>12.43999999999999</v>
      </c>
      <c r="B148" s="1">
        <v>567</v>
      </c>
      <c r="C148" s="3">
        <f t="shared" si="67"/>
        <v>5.149999999999969</v>
      </c>
      <c r="D148" s="1">
        <v>411</v>
      </c>
      <c r="E148" s="3">
        <f t="shared" si="68"/>
        <v>9.449999999999969</v>
      </c>
      <c r="F148" s="1">
        <v>453</v>
      </c>
      <c r="I148" s="3">
        <v>59.99</v>
      </c>
      <c r="J148" s="1">
        <f t="shared" si="59"/>
        <v>414</v>
      </c>
      <c r="K148">
        <f t="shared" si="69"/>
        <v>18.4600000000001</v>
      </c>
      <c r="L148">
        <f t="shared" si="72"/>
        <v>481</v>
      </c>
      <c r="M148" s="3">
        <v>25.66</v>
      </c>
      <c r="N148" s="1">
        <f t="shared" si="70"/>
        <v>380</v>
      </c>
      <c r="Q148" s="3">
        <v>38.16</v>
      </c>
      <c r="R148" s="1">
        <f t="shared" si="71"/>
        <v>416</v>
      </c>
      <c r="S148" s="16" t="s">
        <v>172</v>
      </c>
      <c r="T148" s="1">
        <f t="shared" si="57"/>
        <v>354</v>
      </c>
    </row>
    <row r="149" spans="1:20" ht="12.75">
      <c r="A149" s="3">
        <f t="shared" si="58"/>
        <v>12.44999999999999</v>
      </c>
      <c r="B149" s="1">
        <v>565</v>
      </c>
      <c r="C149" s="3">
        <f aca="true" t="shared" si="73" ref="C149:C164">C148+0.01</f>
        <v>5.159999999999969</v>
      </c>
      <c r="D149" s="1">
        <v>413</v>
      </c>
      <c r="E149" s="3">
        <f aca="true" t="shared" si="74" ref="E149:E164">E148+0.01</f>
        <v>9.459999999999969</v>
      </c>
      <c r="F149" s="1">
        <v>453</v>
      </c>
      <c r="I149" s="3">
        <v>60.02</v>
      </c>
      <c r="J149" s="1">
        <f t="shared" si="59"/>
        <v>413</v>
      </c>
      <c r="K149">
        <f aca="true" t="shared" si="75" ref="K149:K157">K148+0.01</f>
        <v>18.470000000000102</v>
      </c>
      <c r="L149">
        <f t="shared" si="72"/>
        <v>480</v>
      </c>
      <c r="M149" s="3">
        <v>25.7</v>
      </c>
      <c r="N149" s="1">
        <f aca="true" t="shared" si="76" ref="N149:N164">N148+1</f>
        <v>381</v>
      </c>
      <c r="Q149" s="3">
        <v>38.24</v>
      </c>
      <c r="R149" s="1">
        <f aca="true" t="shared" si="77" ref="R149:R164">R148+1</f>
        <v>417</v>
      </c>
      <c r="S149" s="16" t="s">
        <v>173</v>
      </c>
      <c r="T149" s="1">
        <f t="shared" si="57"/>
        <v>353</v>
      </c>
    </row>
    <row r="150" spans="1:20" ht="12.75">
      <c r="A150" s="3">
        <f t="shared" si="58"/>
        <v>12.45999999999999</v>
      </c>
      <c r="B150" s="1">
        <v>563</v>
      </c>
      <c r="C150" s="3">
        <f t="shared" si="73"/>
        <v>5.169999999999969</v>
      </c>
      <c r="D150" s="1">
        <v>415</v>
      </c>
      <c r="E150" s="3">
        <f t="shared" si="74"/>
        <v>9.469999999999969</v>
      </c>
      <c r="F150" s="1">
        <v>454</v>
      </c>
      <c r="I150" s="3">
        <v>60.04</v>
      </c>
      <c r="J150" s="1">
        <f t="shared" si="59"/>
        <v>412</v>
      </c>
      <c r="K150">
        <f t="shared" si="75"/>
        <v>18.480000000000103</v>
      </c>
      <c r="L150">
        <f t="shared" si="72"/>
        <v>479</v>
      </c>
      <c r="M150" s="3">
        <v>25.76</v>
      </c>
      <c r="N150" s="1">
        <f t="shared" si="76"/>
        <v>382</v>
      </c>
      <c r="Q150" s="3">
        <v>38.3</v>
      </c>
      <c r="R150" s="1">
        <f t="shared" si="77"/>
        <v>418</v>
      </c>
      <c r="S150" s="16" t="s">
        <v>174</v>
      </c>
      <c r="T150" s="1">
        <f t="shared" si="57"/>
        <v>352</v>
      </c>
    </row>
    <row r="151" spans="1:20" ht="12.75">
      <c r="A151" s="3">
        <f t="shared" si="58"/>
        <v>12.46999999999999</v>
      </c>
      <c r="B151" s="1">
        <v>562</v>
      </c>
      <c r="C151" s="3">
        <f t="shared" si="73"/>
        <v>5.179999999999969</v>
      </c>
      <c r="D151" s="1">
        <v>417</v>
      </c>
      <c r="E151" s="3">
        <f t="shared" si="74"/>
        <v>9.479999999999968</v>
      </c>
      <c r="F151" s="1">
        <v>454</v>
      </c>
      <c r="I151" s="3">
        <v>60.07</v>
      </c>
      <c r="J151" s="1">
        <f t="shared" si="59"/>
        <v>411</v>
      </c>
      <c r="K151">
        <f t="shared" si="75"/>
        <v>18.490000000000105</v>
      </c>
      <c r="L151">
        <f t="shared" si="72"/>
        <v>478</v>
      </c>
      <c r="M151" s="3">
        <v>25.8</v>
      </c>
      <c r="N151" s="1">
        <f t="shared" si="76"/>
        <v>383</v>
      </c>
      <c r="Q151" s="3">
        <v>38.38</v>
      </c>
      <c r="R151" s="1">
        <f t="shared" si="77"/>
        <v>419</v>
      </c>
      <c r="S151" s="16" t="s">
        <v>175</v>
      </c>
      <c r="T151" s="1">
        <f t="shared" si="57"/>
        <v>351</v>
      </c>
    </row>
    <row r="152" spans="1:20" ht="12.75">
      <c r="A152" s="3">
        <f t="shared" si="58"/>
        <v>12.47999999999999</v>
      </c>
      <c r="B152" s="1">
        <v>560</v>
      </c>
      <c r="C152" s="3">
        <f t="shared" si="73"/>
        <v>5.189999999999968</v>
      </c>
      <c r="D152" s="1">
        <v>419</v>
      </c>
      <c r="E152" s="3">
        <f t="shared" si="74"/>
        <v>9.489999999999968</v>
      </c>
      <c r="F152" s="1">
        <v>455</v>
      </c>
      <c r="I152" s="3">
        <v>60.1</v>
      </c>
      <c r="J152" s="1">
        <f t="shared" si="59"/>
        <v>410</v>
      </c>
      <c r="K152">
        <f t="shared" si="75"/>
        <v>18.500000000000107</v>
      </c>
      <c r="L152">
        <f t="shared" si="72"/>
        <v>477</v>
      </c>
      <c r="M152" s="3">
        <v>25.86</v>
      </c>
      <c r="N152" s="1">
        <f t="shared" si="76"/>
        <v>384</v>
      </c>
      <c r="Q152" s="3">
        <v>38.44</v>
      </c>
      <c r="R152" s="1">
        <f t="shared" si="77"/>
        <v>420</v>
      </c>
      <c r="S152" s="16" t="s">
        <v>176</v>
      </c>
      <c r="T152" s="1">
        <f t="shared" si="57"/>
        <v>350</v>
      </c>
    </row>
    <row r="153" spans="1:20" ht="12.75">
      <c r="A153" s="3">
        <f t="shared" si="58"/>
        <v>12.48999999999999</v>
      </c>
      <c r="B153" s="1">
        <v>558</v>
      </c>
      <c r="C153" s="3">
        <f t="shared" si="73"/>
        <v>5.199999999999968</v>
      </c>
      <c r="D153" s="1">
        <v>421</v>
      </c>
      <c r="E153" s="3">
        <f t="shared" si="74"/>
        <v>9.499999999999968</v>
      </c>
      <c r="F153" s="1">
        <v>456</v>
      </c>
      <c r="I153" s="3">
        <v>60.13</v>
      </c>
      <c r="J153" s="1">
        <f t="shared" si="59"/>
        <v>409</v>
      </c>
      <c r="K153">
        <f t="shared" si="75"/>
        <v>18.510000000000108</v>
      </c>
      <c r="L153">
        <f t="shared" si="72"/>
        <v>476</v>
      </c>
      <c r="M153" s="3">
        <v>25.92</v>
      </c>
      <c r="N153" s="1">
        <f t="shared" si="76"/>
        <v>385</v>
      </c>
      <c r="Q153" s="3">
        <v>38.52</v>
      </c>
      <c r="R153" s="1">
        <f t="shared" si="77"/>
        <v>421</v>
      </c>
      <c r="S153" s="16" t="s">
        <v>177</v>
      </c>
      <c r="T153" s="1">
        <f t="shared" si="57"/>
        <v>349</v>
      </c>
    </row>
    <row r="154" spans="1:20" ht="12.75">
      <c r="A154" s="3">
        <f t="shared" si="58"/>
        <v>12.49999999999999</v>
      </c>
      <c r="B154" s="1">
        <v>556</v>
      </c>
      <c r="C154" s="3">
        <f t="shared" si="73"/>
        <v>5.209999999999968</v>
      </c>
      <c r="D154" s="1">
        <v>423</v>
      </c>
      <c r="E154" s="3">
        <f t="shared" si="74"/>
        <v>9.509999999999968</v>
      </c>
      <c r="F154" s="1">
        <v>456</v>
      </c>
      <c r="I154" s="3">
        <v>60.16</v>
      </c>
      <c r="J154" s="1">
        <f t="shared" si="59"/>
        <v>408</v>
      </c>
      <c r="K154">
        <f t="shared" si="75"/>
        <v>18.52000000000011</v>
      </c>
      <c r="L154">
        <f t="shared" si="72"/>
        <v>475</v>
      </c>
      <c r="M154" s="3">
        <v>25.96</v>
      </c>
      <c r="N154" s="1">
        <f t="shared" si="76"/>
        <v>386</v>
      </c>
      <c r="Q154" s="3">
        <v>38.58</v>
      </c>
      <c r="R154" s="1">
        <f t="shared" si="77"/>
        <v>422</v>
      </c>
      <c r="S154" s="16" t="s">
        <v>178</v>
      </c>
      <c r="T154" s="1">
        <f t="shared" si="57"/>
        <v>348</v>
      </c>
    </row>
    <row r="155" spans="1:20" ht="12.75">
      <c r="A155" s="3">
        <f t="shared" si="58"/>
        <v>12.50999999999999</v>
      </c>
      <c r="B155" s="1">
        <v>554</v>
      </c>
      <c r="C155" s="3">
        <f t="shared" si="73"/>
        <v>5.219999999999968</v>
      </c>
      <c r="D155" s="1">
        <v>425</v>
      </c>
      <c r="E155" s="3">
        <f t="shared" si="74"/>
        <v>9.519999999999968</v>
      </c>
      <c r="F155" s="1">
        <v>457</v>
      </c>
      <c r="I155" s="3">
        <v>60.19</v>
      </c>
      <c r="J155" s="1">
        <f t="shared" si="59"/>
        <v>407</v>
      </c>
      <c r="K155">
        <f t="shared" si="75"/>
        <v>18.53000000000011</v>
      </c>
      <c r="L155">
        <v>474</v>
      </c>
      <c r="M155" s="3">
        <v>26.02</v>
      </c>
      <c r="N155" s="1">
        <f t="shared" si="76"/>
        <v>387</v>
      </c>
      <c r="Q155" s="3">
        <v>38.66</v>
      </c>
      <c r="R155" s="1">
        <f t="shared" si="77"/>
        <v>423</v>
      </c>
      <c r="S155" s="16" t="s">
        <v>179</v>
      </c>
      <c r="T155" s="1">
        <f t="shared" si="57"/>
        <v>347</v>
      </c>
    </row>
    <row r="156" spans="1:20" ht="12.75">
      <c r="A156" s="3">
        <f t="shared" si="58"/>
        <v>12.519999999999989</v>
      </c>
      <c r="B156" s="1">
        <v>552</v>
      </c>
      <c r="C156" s="3">
        <f t="shared" si="73"/>
        <v>5.229999999999968</v>
      </c>
      <c r="D156" s="1">
        <v>427</v>
      </c>
      <c r="E156" s="3">
        <f t="shared" si="74"/>
        <v>9.529999999999967</v>
      </c>
      <c r="F156" s="1">
        <v>457</v>
      </c>
      <c r="I156" s="3">
        <v>60.22</v>
      </c>
      <c r="J156" s="1">
        <f t="shared" si="59"/>
        <v>406</v>
      </c>
      <c r="K156">
        <f t="shared" si="75"/>
        <v>18.540000000000113</v>
      </c>
      <c r="L156">
        <f t="shared" si="72"/>
        <v>474</v>
      </c>
      <c r="M156" s="3">
        <v>26.06</v>
      </c>
      <c r="N156" s="1">
        <f t="shared" si="76"/>
        <v>388</v>
      </c>
      <c r="Q156" s="3">
        <v>38.72</v>
      </c>
      <c r="R156" s="1">
        <f t="shared" si="77"/>
        <v>424</v>
      </c>
      <c r="S156" s="16" t="s">
        <v>180</v>
      </c>
      <c r="T156" s="1">
        <f t="shared" si="57"/>
        <v>346</v>
      </c>
    </row>
    <row r="157" spans="1:20" ht="12.75">
      <c r="A157" s="3">
        <f t="shared" si="58"/>
        <v>12.529999999999989</v>
      </c>
      <c r="B157" s="1">
        <v>551</v>
      </c>
      <c r="C157" s="3">
        <f t="shared" si="73"/>
        <v>5.239999999999967</v>
      </c>
      <c r="D157" s="1">
        <v>429</v>
      </c>
      <c r="E157" s="3">
        <f t="shared" si="74"/>
        <v>9.539999999999967</v>
      </c>
      <c r="F157" s="1">
        <v>458</v>
      </c>
      <c r="I157" s="3">
        <v>60.25</v>
      </c>
      <c r="J157" s="1">
        <f t="shared" si="59"/>
        <v>405</v>
      </c>
      <c r="K157">
        <f t="shared" si="75"/>
        <v>18.550000000000114</v>
      </c>
      <c r="L157">
        <v>473</v>
      </c>
      <c r="M157" s="3">
        <v>26.12</v>
      </c>
      <c r="N157" s="1">
        <f t="shared" si="76"/>
        <v>389</v>
      </c>
      <c r="Q157" s="3">
        <v>38.8</v>
      </c>
      <c r="R157" s="1">
        <f t="shared" si="77"/>
        <v>425</v>
      </c>
      <c r="S157" s="16" t="s">
        <v>181</v>
      </c>
      <c r="T157" s="1">
        <f t="shared" si="57"/>
        <v>345</v>
      </c>
    </row>
    <row r="158" spans="1:20" ht="12.75">
      <c r="A158" s="3">
        <f t="shared" si="58"/>
        <v>12.539999999999988</v>
      </c>
      <c r="B158" s="1">
        <v>549</v>
      </c>
      <c r="C158" s="3">
        <f t="shared" si="73"/>
        <v>5.249999999999967</v>
      </c>
      <c r="D158" s="1">
        <v>431</v>
      </c>
      <c r="E158" s="3">
        <f t="shared" si="74"/>
        <v>9.549999999999967</v>
      </c>
      <c r="F158" s="1">
        <v>459</v>
      </c>
      <c r="I158" s="3">
        <v>60.28</v>
      </c>
      <c r="J158" s="1">
        <f t="shared" si="59"/>
        <v>404</v>
      </c>
      <c r="K158" s="5">
        <f aca="true" t="shared" si="78" ref="K158:K173">K159-0.01</f>
        <v>18.589999999999993</v>
      </c>
      <c r="L158">
        <f t="shared" si="72"/>
        <v>469</v>
      </c>
      <c r="M158" s="3">
        <v>26.18</v>
      </c>
      <c r="N158" s="1">
        <f t="shared" si="76"/>
        <v>390</v>
      </c>
      <c r="Q158" s="3">
        <v>38.86</v>
      </c>
      <c r="R158" s="1">
        <f t="shared" si="77"/>
        <v>426</v>
      </c>
      <c r="S158" s="16" t="s">
        <v>182</v>
      </c>
      <c r="T158" s="1">
        <f t="shared" si="57"/>
        <v>344</v>
      </c>
    </row>
    <row r="159" spans="1:20" ht="12.75">
      <c r="A159" s="3">
        <f t="shared" si="58"/>
        <v>12.549999999999988</v>
      </c>
      <c r="B159" s="1">
        <v>547</v>
      </c>
      <c r="C159" s="3">
        <f t="shared" si="73"/>
        <v>5.259999999999967</v>
      </c>
      <c r="D159" s="1">
        <v>433</v>
      </c>
      <c r="E159" s="3">
        <f t="shared" si="74"/>
        <v>9.559999999999967</v>
      </c>
      <c r="F159" s="1">
        <v>459</v>
      </c>
      <c r="I159" s="3">
        <v>60.31</v>
      </c>
      <c r="J159" s="1">
        <f t="shared" si="59"/>
        <v>403</v>
      </c>
      <c r="K159" s="5">
        <f t="shared" si="78"/>
        <v>18.599999999999994</v>
      </c>
      <c r="L159">
        <f t="shared" si="72"/>
        <v>468</v>
      </c>
      <c r="M159" s="3">
        <v>26.22</v>
      </c>
      <c r="N159" s="1">
        <f t="shared" si="76"/>
        <v>391</v>
      </c>
      <c r="Q159" s="3">
        <v>38.94</v>
      </c>
      <c r="R159" s="1">
        <f t="shared" si="77"/>
        <v>427</v>
      </c>
      <c r="S159" s="16" t="s">
        <v>183</v>
      </c>
      <c r="T159" s="1">
        <f t="shared" si="57"/>
        <v>343</v>
      </c>
    </row>
    <row r="160" spans="1:20" ht="12.75">
      <c r="A160" s="3">
        <f t="shared" si="58"/>
        <v>12.559999999999988</v>
      </c>
      <c r="B160" s="1">
        <v>545</v>
      </c>
      <c r="C160" s="3">
        <f t="shared" si="73"/>
        <v>5.269999999999967</v>
      </c>
      <c r="D160" s="1">
        <v>435</v>
      </c>
      <c r="E160" s="3">
        <f t="shared" si="74"/>
        <v>9.569999999999967</v>
      </c>
      <c r="F160" s="1">
        <v>460</v>
      </c>
      <c r="I160" s="3">
        <v>60.34</v>
      </c>
      <c r="J160" s="1">
        <f t="shared" si="59"/>
        <v>402</v>
      </c>
      <c r="K160" s="5">
        <f t="shared" si="78"/>
        <v>18.609999999999996</v>
      </c>
      <c r="L160">
        <f t="shared" si="72"/>
        <v>467</v>
      </c>
      <c r="M160" s="3">
        <v>26.28</v>
      </c>
      <c r="N160" s="1">
        <f t="shared" si="76"/>
        <v>392</v>
      </c>
      <c r="Q160" s="3">
        <v>39</v>
      </c>
      <c r="R160" s="1">
        <f t="shared" si="77"/>
        <v>428</v>
      </c>
      <c r="S160" s="16" t="s">
        <v>184</v>
      </c>
      <c r="T160" s="1">
        <f t="shared" si="57"/>
        <v>342</v>
      </c>
    </row>
    <row r="161" spans="1:20" ht="12.75">
      <c r="A161" s="3">
        <f t="shared" si="58"/>
        <v>12.569999999999988</v>
      </c>
      <c r="B161" s="1">
        <v>543</v>
      </c>
      <c r="C161" s="3">
        <f t="shared" si="73"/>
        <v>5.2799999999999665</v>
      </c>
      <c r="D161" s="1">
        <v>437</v>
      </c>
      <c r="E161" s="3">
        <f t="shared" si="74"/>
        <v>9.579999999999966</v>
      </c>
      <c r="F161" s="1">
        <v>460</v>
      </c>
      <c r="I161" s="3">
        <v>60.37</v>
      </c>
      <c r="J161" s="1">
        <f t="shared" si="59"/>
        <v>401</v>
      </c>
      <c r="K161" s="5">
        <f t="shared" si="78"/>
        <v>18.619999999999997</v>
      </c>
      <c r="L161">
        <f t="shared" si="72"/>
        <v>466</v>
      </c>
      <c r="M161" s="3">
        <v>26.32</v>
      </c>
      <c r="N161" s="1">
        <f t="shared" si="76"/>
        <v>393</v>
      </c>
      <c r="Q161" s="3">
        <v>39.06</v>
      </c>
      <c r="R161" s="1">
        <f t="shared" si="77"/>
        <v>429</v>
      </c>
      <c r="S161" s="16" t="s">
        <v>185</v>
      </c>
      <c r="T161" s="1">
        <f t="shared" si="57"/>
        <v>341</v>
      </c>
    </row>
    <row r="162" spans="1:20" ht="12.75">
      <c r="A162" s="3">
        <f t="shared" si="58"/>
        <v>12.579999999999988</v>
      </c>
      <c r="B162" s="1">
        <v>541</v>
      </c>
      <c r="C162" s="3">
        <f t="shared" si="73"/>
        <v>5.289999999999966</v>
      </c>
      <c r="D162" s="1">
        <v>439</v>
      </c>
      <c r="E162" s="3">
        <f t="shared" si="74"/>
        <v>9.589999999999966</v>
      </c>
      <c r="F162" s="1">
        <v>461</v>
      </c>
      <c r="I162" s="3">
        <v>60.4</v>
      </c>
      <c r="J162" s="1">
        <f t="shared" si="59"/>
        <v>400</v>
      </c>
      <c r="K162" s="5">
        <v>18.63</v>
      </c>
      <c r="L162">
        <f t="shared" si="72"/>
        <v>465</v>
      </c>
      <c r="M162" s="3">
        <v>26.38</v>
      </c>
      <c r="N162" s="1">
        <f t="shared" si="76"/>
        <v>394</v>
      </c>
      <c r="Q162" s="3">
        <v>39.14</v>
      </c>
      <c r="R162" s="1">
        <f t="shared" si="77"/>
        <v>430</v>
      </c>
      <c r="S162" s="16" t="s">
        <v>186</v>
      </c>
      <c r="T162" s="1">
        <f t="shared" si="57"/>
        <v>340</v>
      </c>
    </row>
    <row r="163" spans="1:20" ht="12.75">
      <c r="A163" s="3">
        <f t="shared" si="58"/>
        <v>12.589999999999987</v>
      </c>
      <c r="B163" s="1">
        <v>540</v>
      </c>
      <c r="C163" s="3">
        <f t="shared" si="73"/>
        <v>5.299999999999966</v>
      </c>
      <c r="D163" s="1">
        <v>441</v>
      </c>
      <c r="E163" s="3">
        <f t="shared" si="74"/>
        <v>9.599999999999966</v>
      </c>
      <c r="F163" s="1">
        <v>462</v>
      </c>
      <c r="I163" s="3">
        <v>60.43</v>
      </c>
      <c r="J163" s="1">
        <f t="shared" si="59"/>
        <v>399</v>
      </c>
      <c r="K163" s="5">
        <f t="shared" si="78"/>
        <v>18.649999999999988</v>
      </c>
      <c r="L163">
        <f aca="true" t="shared" si="79" ref="L163:L178">L164+1</f>
        <v>464</v>
      </c>
      <c r="M163" s="3">
        <v>26.42</v>
      </c>
      <c r="N163" s="1">
        <f t="shared" si="76"/>
        <v>395</v>
      </c>
      <c r="Q163" s="3">
        <v>39.2</v>
      </c>
      <c r="R163" s="1">
        <f t="shared" si="77"/>
        <v>431</v>
      </c>
      <c r="S163" s="16" t="s">
        <v>187</v>
      </c>
      <c r="T163" s="1">
        <f t="shared" si="57"/>
        <v>339</v>
      </c>
    </row>
    <row r="164" spans="1:20" ht="12.75">
      <c r="A164" s="3">
        <f t="shared" si="58"/>
        <v>12.599999999999987</v>
      </c>
      <c r="B164" s="1">
        <v>538</v>
      </c>
      <c r="C164" s="3">
        <f t="shared" si="73"/>
        <v>5.309999999999966</v>
      </c>
      <c r="D164" s="1">
        <v>443</v>
      </c>
      <c r="E164" s="3">
        <f t="shared" si="74"/>
        <v>9.609999999999966</v>
      </c>
      <c r="F164" s="1">
        <v>462</v>
      </c>
      <c r="I164" s="3">
        <v>60.46</v>
      </c>
      <c r="J164" s="1">
        <f t="shared" si="59"/>
        <v>398</v>
      </c>
      <c r="K164" s="5">
        <f t="shared" si="78"/>
        <v>18.65999999999999</v>
      </c>
      <c r="L164">
        <f t="shared" si="79"/>
        <v>463</v>
      </c>
      <c r="M164" s="3">
        <v>26.48</v>
      </c>
      <c r="N164" s="1">
        <f t="shared" si="76"/>
        <v>396</v>
      </c>
      <c r="Q164" s="3">
        <v>39.28</v>
      </c>
      <c r="R164" s="1">
        <f t="shared" si="77"/>
        <v>432</v>
      </c>
      <c r="S164" s="16" t="s">
        <v>188</v>
      </c>
      <c r="T164" s="1">
        <f t="shared" si="57"/>
        <v>338</v>
      </c>
    </row>
    <row r="165" spans="1:20" ht="12.75">
      <c r="A165" s="3">
        <f t="shared" si="58"/>
        <v>12.609999999999987</v>
      </c>
      <c r="B165" s="1">
        <v>536</v>
      </c>
      <c r="C165" s="3">
        <f aca="true" t="shared" si="80" ref="C165:C180">C164+0.01</f>
        <v>5.319999999999966</v>
      </c>
      <c r="D165" s="1">
        <v>445</v>
      </c>
      <c r="E165" s="3">
        <f aca="true" t="shared" si="81" ref="E165:E180">E164+0.01</f>
        <v>9.619999999999965</v>
      </c>
      <c r="F165" s="1">
        <v>463</v>
      </c>
      <c r="I165" s="3">
        <v>60.49</v>
      </c>
      <c r="J165" s="1">
        <f t="shared" si="59"/>
        <v>397</v>
      </c>
      <c r="K165" s="5">
        <f t="shared" si="78"/>
        <v>18.66999999999999</v>
      </c>
      <c r="L165">
        <f t="shared" si="79"/>
        <v>462</v>
      </c>
      <c r="M165" s="3">
        <v>26.54</v>
      </c>
      <c r="N165" s="1">
        <f aca="true" t="shared" si="82" ref="N165:N180">N164+1</f>
        <v>397</v>
      </c>
      <c r="Q165" s="3">
        <v>39.34</v>
      </c>
      <c r="R165" s="1">
        <f aca="true" t="shared" si="83" ref="R165:R180">R164+1</f>
        <v>433</v>
      </c>
      <c r="S165" s="16" t="s">
        <v>189</v>
      </c>
      <c r="T165" s="1">
        <f t="shared" si="57"/>
        <v>337</v>
      </c>
    </row>
    <row r="166" spans="1:20" ht="12.75">
      <c r="A166" s="3">
        <f t="shared" si="58"/>
        <v>12.619999999999987</v>
      </c>
      <c r="B166" s="1">
        <v>534</v>
      </c>
      <c r="C166" s="3">
        <f t="shared" si="80"/>
        <v>5.329999999999965</v>
      </c>
      <c r="D166" s="1">
        <v>447</v>
      </c>
      <c r="E166" s="3">
        <f t="shared" si="81"/>
        <v>9.629999999999965</v>
      </c>
      <c r="F166" s="1">
        <v>463</v>
      </c>
      <c r="I166" s="3">
        <v>60.52</v>
      </c>
      <c r="J166" s="1">
        <f t="shared" si="59"/>
        <v>396</v>
      </c>
      <c r="K166" s="5">
        <f t="shared" si="78"/>
        <v>18.679999999999993</v>
      </c>
      <c r="L166">
        <f t="shared" si="79"/>
        <v>461</v>
      </c>
      <c r="M166" s="3">
        <v>26.58</v>
      </c>
      <c r="N166" s="1">
        <f t="shared" si="82"/>
        <v>398</v>
      </c>
      <c r="Q166" s="3">
        <v>39.42</v>
      </c>
      <c r="R166" s="1">
        <f t="shared" si="83"/>
        <v>434</v>
      </c>
      <c r="S166" s="16" t="s">
        <v>190</v>
      </c>
      <c r="T166" s="1">
        <f t="shared" si="57"/>
        <v>336</v>
      </c>
    </row>
    <row r="167" spans="1:20" ht="12.75">
      <c r="A167" s="3">
        <f t="shared" si="58"/>
        <v>12.629999999999987</v>
      </c>
      <c r="B167" s="1">
        <v>532</v>
      </c>
      <c r="C167" s="3">
        <f t="shared" si="80"/>
        <v>5.339999999999965</v>
      </c>
      <c r="D167" s="1">
        <v>449</v>
      </c>
      <c r="E167" s="3">
        <f t="shared" si="81"/>
        <v>9.639999999999965</v>
      </c>
      <c r="F167" s="1">
        <v>464</v>
      </c>
      <c r="I167" s="3">
        <v>60.55</v>
      </c>
      <c r="J167" s="1">
        <f t="shared" si="59"/>
        <v>395</v>
      </c>
      <c r="K167" s="5">
        <f t="shared" si="78"/>
        <v>18.689999999999994</v>
      </c>
      <c r="L167">
        <f t="shared" si="79"/>
        <v>460</v>
      </c>
      <c r="M167" s="3">
        <v>26.64</v>
      </c>
      <c r="N167" s="1">
        <f t="shared" si="82"/>
        <v>399</v>
      </c>
      <c r="Q167" s="3">
        <v>39.48</v>
      </c>
      <c r="R167" s="1">
        <f t="shared" si="83"/>
        <v>435</v>
      </c>
      <c r="S167" s="16" t="s">
        <v>191</v>
      </c>
      <c r="T167" s="1">
        <f t="shared" si="57"/>
        <v>335</v>
      </c>
    </row>
    <row r="168" spans="1:20" ht="12.75">
      <c r="A168" s="3">
        <f t="shared" si="58"/>
        <v>12.639999999999986</v>
      </c>
      <c r="B168" s="1">
        <v>531</v>
      </c>
      <c r="C168" s="3">
        <f t="shared" si="80"/>
        <v>5.349999999999965</v>
      </c>
      <c r="D168" s="1">
        <v>451</v>
      </c>
      <c r="E168" s="3">
        <f t="shared" si="81"/>
        <v>9.649999999999965</v>
      </c>
      <c r="F168" s="1">
        <v>465</v>
      </c>
      <c r="I168" s="3">
        <v>60.58</v>
      </c>
      <c r="J168" s="1">
        <f t="shared" si="59"/>
        <v>394</v>
      </c>
      <c r="K168" s="5">
        <f t="shared" si="78"/>
        <v>18.699999999999996</v>
      </c>
      <c r="L168">
        <f t="shared" si="79"/>
        <v>459</v>
      </c>
      <c r="M168" s="3">
        <v>26.68</v>
      </c>
      <c r="N168" s="1">
        <f t="shared" si="82"/>
        <v>400</v>
      </c>
      <c r="Q168" s="3">
        <v>39.56</v>
      </c>
      <c r="R168" s="1">
        <f t="shared" si="83"/>
        <v>436</v>
      </c>
      <c r="S168" s="16" t="s">
        <v>192</v>
      </c>
      <c r="T168" s="1">
        <f aca="true" t="shared" si="84" ref="T168:T231">T167-1</f>
        <v>334</v>
      </c>
    </row>
    <row r="169" spans="1:20" ht="12.75">
      <c r="A169" s="3">
        <f t="shared" si="58"/>
        <v>12.649999999999986</v>
      </c>
      <c r="B169" s="1">
        <v>529</v>
      </c>
      <c r="C169" s="3">
        <f t="shared" si="80"/>
        <v>5.359999999999965</v>
      </c>
      <c r="D169" s="1">
        <v>453</v>
      </c>
      <c r="E169" s="3">
        <f t="shared" si="81"/>
        <v>9.659999999999965</v>
      </c>
      <c r="F169" s="1">
        <v>465</v>
      </c>
      <c r="I169" s="3">
        <v>60.61</v>
      </c>
      <c r="J169" s="1">
        <f t="shared" si="59"/>
        <v>393</v>
      </c>
      <c r="K169" s="5">
        <f t="shared" si="78"/>
        <v>18.709999999999997</v>
      </c>
      <c r="L169">
        <f t="shared" si="79"/>
        <v>458</v>
      </c>
      <c r="M169" s="3">
        <v>26.74</v>
      </c>
      <c r="N169" s="1">
        <f t="shared" si="82"/>
        <v>401</v>
      </c>
      <c r="Q169" s="3">
        <v>39.62</v>
      </c>
      <c r="R169" s="1">
        <f t="shared" si="83"/>
        <v>437</v>
      </c>
      <c r="S169" s="16" t="s">
        <v>193</v>
      </c>
      <c r="T169" s="1">
        <f t="shared" si="84"/>
        <v>333</v>
      </c>
    </row>
    <row r="170" spans="1:20" ht="12.75">
      <c r="A170" s="3">
        <f t="shared" si="58"/>
        <v>12.659999999999986</v>
      </c>
      <c r="B170" s="1">
        <v>527</v>
      </c>
      <c r="C170" s="3">
        <f t="shared" si="80"/>
        <v>5.369999999999965</v>
      </c>
      <c r="D170" s="1">
        <v>455</v>
      </c>
      <c r="E170" s="3">
        <f t="shared" si="81"/>
        <v>9.669999999999964</v>
      </c>
      <c r="F170" s="1">
        <v>466</v>
      </c>
      <c r="I170" s="3">
        <v>60.64</v>
      </c>
      <c r="J170" s="1">
        <f t="shared" si="59"/>
        <v>392</v>
      </c>
      <c r="K170" s="5">
        <f t="shared" si="78"/>
        <v>18.72</v>
      </c>
      <c r="L170">
        <f t="shared" si="79"/>
        <v>457</v>
      </c>
      <c r="M170" s="3">
        <v>26.78</v>
      </c>
      <c r="N170" s="1">
        <f t="shared" si="82"/>
        <v>402</v>
      </c>
      <c r="Q170" s="3">
        <v>39.7</v>
      </c>
      <c r="R170" s="1">
        <f t="shared" si="83"/>
        <v>438</v>
      </c>
      <c r="S170" s="16" t="s">
        <v>194</v>
      </c>
      <c r="T170" s="1">
        <f t="shared" si="84"/>
        <v>332</v>
      </c>
    </row>
    <row r="171" spans="1:20" ht="12.75">
      <c r="A171" s="3">
        <f t="shared" si="58"/>
        <v>12.669999999999986</v>
      </c>
      <c r="B171" s="1">
        <v>525</v>
      </c>
      <c r="C171" s="3">
        <f t="shared" si="80"/>
        <v>5.379999999999964</v>
      </c>
      <c r="D171" s="1">
        <v>457</v>
      </c>
      <c r="E171" s="3">
        <f t="shared" si="81"/>
        <v>9.679999999999964</v>
      </c>
      <c r="F171" s="1">
        <v>466</v>
      </c>
      <c r="I171" s="3">
        <v>60.67</v>
      </c>
      <c r="J171" s="1">
        <f t="shared" si="59"/>
        <v>391</v>
      </c>
      <c r="K171" s="5">
        <v>18.73</v>
      </c>
      <c r="L171">
        <f t="shared" si="79"/>
        <v>456</v>
      </c>
      <c r="M171" s="3">
        <v>26.84</v>
      </c>
      <c r="N171" s="1">
        <f t="shared" si="82"/>
        <v>403</v>
      </c>
      <c r="Q171" s="3">
        <v>39.76</v>
      </c>
      <c r="R171" s="1">
        <f t="shared" si="83"/>
        <v>439</v>
      </c>
      <c r="S171" s="16" t="s">
        <v>195</v>
      </c>
      <c r="T171" s="1">
        <f t="shared" si="84"/>
        <v>331</v>
      </c>
    </row>
    <row r="172" spans="1:20" ht="12.75">
      <c r="A172" s="3">
        <f aca="true" t="shared" si="85" ref="A172:A235">A171+0.01</f>
        <v>12.679999999999986</v>
      </c>
      <c r="B172" s="1">
        <v>523</v>
      </c>
      <c r="C172" s="3">
        <f t="shared" si="80"/>
        <v>5.389999999999964</v>
      </c>
      <c r="D172" s="1">
        <v>459</v>
      </c>
      <c r="E172" s="3">
        <f t="shared" si="81"/>
        <v>9.689999999999964</v>
      </c>
      <c r="F172" s="1">
        <v>467</v>
      </c>
      <c r="I172" s="3">
        <v>60.7</v>
      </c>
      <c r="J172" s="1">
        <f t="shared" si="59"/>
        <v>390</v>
      </c>
      <c r="K172" s="5">
        <f t="shared" si="78"/>
        <v>18.74999999999999</v>
      </c>
      <c r="L172">
        <f t="shared" si="79"/>
        <v>455</v>
      </c>
      <c r="M172" s="3">
        <v>26.9</v>
      </c>
      <c r="N172" s="1">
        <f t="shared" si="82"/>
        <v>404</v>
      </c>
      <c r="Q172" s="3">
        <v>39.82</v>
      </c>
      <c r="R172" s="1">
        <f t="shared" si="83"/>
        <v>440</v>
      </c>
      <c r="S172" s="16" t="s">
        <v>196</v>
      </c>
      <c r="T172" s="1">
        <f t="shared" si="84"/>
        <v>330</v>
      </c>
    </row>
    <row r="173" spans="1:20" ht="12.75">
      <c r="A173" s="3">
        <f t="shared" si="85"/>
        <v>12.689999999999985</v>
      </c>
      <c r="B173" s="1">
        <v>522</v>
      </c>
      <c r="C173" s="3">
        <f t="shared" si="80"/>
        <v>5.399999999999964</v>
      </c>
      <c r="D173" s="1">
        <v>461</v>
      </c>
      <c r="E173" s="3">
        <f t="shared" si="81"/>
        <v>9.699999999999964</v>
      </c>
      <c r="F173" s="1">
        <v>468</v>
      </c>
      <c r="I173" s="3">
        <v>60.73</v>
      </c>
      <c r="J173" s="1">
        <f t="shared" si="59"/>
        <v>389</v>
      </c>
      <c r="K173" s="5">
        <f t="shared" si="78"/>
        <v>18.75999999999999</v>
      </c>
      <c r="L173">
        <f t="shared" si="79"/>
        <v>454</v>
      </c>
      <c r="M173" s="3">
        <v>26.94</v>
      </c>
      <c r="N173" s="1">
        <f t="shared" si="82"/>
        <v>405</v>
      </c>
      <c r="Q173" s="3">
        <v>39.9</v>
      </c>
      <c r="R173" s="1">
        <f t="shared" si="83"/>
        <v>441</v>
      </c>
      <c r="S173" s="16" t="s">
        <v>197</v>
      </c>
      <c r="T173" s="1">
        <f t="shared" si="84"/>
        <v>329</v>
      </c>
    </row>
    <row r="174" spans="1:20" ht="12.75">
      <c r="A174" s="3">
        <f t="shared" si="85"/>
        <v>12.699999999999985</v>
      </c>
      <c r="B174" s="1">
        <v>520</v>
      </c>
      <c r="C174" s="3">
        <f t="shared" si="80"/>
        <v>5.409999999999964</v>
      </c>
      <c r="D174" s="1">
        <v>463</v>
      </c>
      <c r="E174" s="3">
        <f t="shared" si="81"/>
        <v>9.709999999999964</v>
      </c>
      <c r="F174" s="1">
        <v>468</v>
      </c>
      <c r="I174" s="3">
        <v>60.76</v>
      </c>
      <c r="J174" s="1">
        <f t="shared" si="59"/>
        <v>388</v>
      </c>
      <c r="K174" s="5">
        <f aca="true" t="shared" si="86" ref="K174:K189">K175-0.01</f>
        <v>18.769999999999992</v>
      </c>
      <c r="L174">
        <f t="shared" si="79"/>
        <v>453</v>
      </c>
      <c r="M174" s="3">
        <v>27</v>
      </c>
      <c r="N174" s="1">
        <f t="shared" si="82"/>
        <v>406</v>
      </c>
      <c r="Q174" s="3">
        <v>39.96</v>
      </c>
      <c r="R174" s="1">
        <f t="shared" si="83"/>
        <v>442</v>
      </c>
      <c r="S174" s="16" t="s">
        <v>198</v>
      </c>
      <c r="T174" s="1">
        <f t="shared" si="84"/>
        <v>328</v>
      </c>
    </row>
    <row r="175" spans="1:20" ht="12.75">
      <c r="A175" s="3">
        <f t="shared" si="85"/>
        <v>12.709999999999985</v>
      </c>
      <c r="B175" s="1">
        <v>518</v>
      </c>
      <c r="C175" s="3">
        <f t="shared" si="80"/>
        <v>5.4199999999999635</v>
      </c>
      <c r="D175" s="1">
        <v>465</v>
      </c>
      <c r="E175" s="3">
        <f t="shared" si="81"/>
        <v>9.719999999999963</v>
      </c>
      <c r="F175" s="1">
        <v>469</v>
      </c>
      <c r="I175" s="3">
        <v>60.79</v>
      </c>
      <c r="J175" s="1">
        <f t="shared" si="59"/>
        <v>387</v>
      </c>
      <c r="K175" s="5">
        <f t="shared" si="86"/>
        <v>18.779999999999994</v>
      </c>
      <c r="L175">
        <f t="shared" si="79"/>
        <v>452</v>
      </c>
      <c r="M175" s="3">
        <v>27.04</v>
      </c>
      <c r="N175" s="1">
        <f t="shared" si="82"/>
        <v>407</v>
      </c>
      <c r="Q175" s="3">
        <v>40.04</v>
      </c>
      <c r="R175" s="1">
        <f t="shared" si="83"/>
        <v>443</v>
      </c>
      <c r="S175" s="16" t="s">
        <v>199</v>
      </c>
      <c r="T175" s="1">
        <f t="shared" si="84"/>
        <v>327</v>
      </c>
    </row>
    <row r="176" spans="1:20" ht="12.75">
      <c r="A176" s="3">
        <f t="shared" si="85"/>
        <v>12.719999999999985</v>
      </c>
      <c r="B176" s="1">
        <v>516</v>
      </c>
      <c r="C176" s="3">
        <f t="shared" si="80"/>
        <v>5.429999999999963</v>
      </c>
      <c r="D176" s="1">
        <v>467</v>
      </c>
      <c r="E176" s="3">
        <f t="shared" si="81"/>
        <v>9.729999999999963</v>
      </c>
      <c r="F176" s="1">
        <v>469</v>
      </c>
      <c r="I176" s="3">
        <v>60.82</v>
      </c>
      <c r="J176" s="1">
        <f t="shared" si="59"/>
        <v>386</v>
      </c>
      <c r="K176" s="5">
        <f t="shared" si="86"/>
        <v>18.789999999999996</v>
      </c>
      <c r="L176">
        <f t="shared" si="79"/>
        <v>451</v>
      </c>
      <c r="M176" s="3">
        <v>27.1</v>
      </c>
      <c r="N176" s="1">
        <f t="shared" si="82"/>
        <v>408</v>
      </c>
      <c r="Q176" s="3">
        <v>40.1</v>
      </c>
      <c r="R176" s="1">
        <f t="shared" si="83"/>
        <v>444</v>
      </c>
      <c r="S176" s="16" t="s">
        <v>200</v>
      </c>
      <c r="T176" s="1">
        <f t="shared" si="84"/>
        <v>326</v>
      </c>
    </row>
    <row r="177" spans="1:20" ht="12.75">
      <c r="A177" s="3">
        <f t="shared" si="85"/>
        <v>12.729999999999984</v>
      </c>
      <c r="B177" s="1">
        <v>515</v>
      </c>
      <c r="C177" s="3">
        <f t="shared" si="80"/>
        <v>5.439999999999963</v>
      </c>
      <c r="D177" s="1">
        <v>469</v>
      </c>
      <c r="E177" s="3">
        <f t="shared" si="81"/>
        <v>9.739999999999963</v>
      </c>
      <c r="F177" s="1">
        <v>470</v>
      </c>
      <c r="I177" s="3">
        <v>60.85</v>
      </c>
      <c r="J177" s="1">
        <f t="shared" si="59"/>
        <v>385</v>
      </c>
      <c r="K177" s="5">
        <f t="shared" si="86"/>
        <v>18.799999999999997</v>
      </c>
      <c r="L177">
        <f t="shared" si="79"/>
        <v>450</v>
      </c>
      <c r="M177" s="3">
        <v>27.14</v>
      </c>
      <c r="N177" s="1">
        <f t="shared" si="82"/>
        <v>409</v>
      </c>
      <c r="Q177" s="3">
        <v>40.18</v>
      </c>
      <c r="R177" s="1">
        <f t="shared" si="83"/>
        <v>445</v>
      </c>
      <c r="S177" s="16" t="s">
        <v>201</v>
      </c>
      <c r="T177" s="1">
        <f t="shared" si="84"/>
        <v>325</v>
      </c>
    </row>
    <row r="178" spans="1:20" ht="12.75">
      <c r="A178" s="3">
        <f t="shared" si="85"/>
        <v>12.739999999999984</v>
      </c>
      <c r="B178" s="1">
        <v>513</v>
      </c>
      <c r="C178" s="3">
        <f t="shared" si="80"/>
        <v>5.449999999999963</v>
      </c>
      <c r="D178" s="1">
        <v>471</v>
      </c>
      <c r="E178" s="3">
        <f t="shared" si="81"/>
        <v>9.749999999999963</v>
      </c>
      <c r="F178" s="1">
        <v>471</v>
      </c>
      <c r="I178" s="3">
        <v>60.88</v>
      </c>
      <c r="J178" s="1">
        <f t="shared" si="59"/>
        <v>384</v>
      </c>
      <c r="K178" s="5">
        <f t="shared" si="86"/>
        <v>18.81</v>
      </c>
      <c r="L178">
        <f t="shared" si="79"/>
        <v>449</v>
      </c>
      <c r="M178" s="3">
        <v>27.2</v>
      </c>
      <c r="N178" s="1">
        <f t="shared" si="82"/>
        <v>410</v>
      </c>
      <c r="Q178" s="3">
        <v>40.24</v>
      </c>
      <c r="R178" s="1">
        <f t="shared" si="83"/>
        <v>446</v>
      </c>
      <c r="S178" s="16" t="s">
        <v>202</v>
      </c>
      <c r="T178" s="1">
        <f t="shared" si="84"/>
        <v>324</v>
      </c>
    </row>
    <row r="179" spans="1:20" ht="12.75">
      <c r="A179" s="3">
        <f t="shared" si="85"/>
        <v>12.749999999999984</v>
      </c>
      <c r="B179" s="1">
        <v>511</v>
      </c>
      <c r="C179" s="3">
        <f t="shared" si="80"/>
        <v>5.459999999999963</v>
      </c>
      <c r="D179" s="1">
        <v>473</v>
      </c>
      <c r="E179" s="3">
        <f t="shared" si="81"/>
        <v>9.759999999999962</v>
      </c>
      <c r="F179" s="1">
        <v>471</v>
      </c>
      <c r="I179" s="3">
        <v>60.91</v>
      </c>
      <c r="J179" s="1">
        <f aca="true" t="shared" si="87" ref="J179:J242">J178-1</f>
        <v>383</v>
      </c>
      <c r="K179" s="5">
        <v>18.82</v>
      </c>
      <c r="L179">
        <f aca="true" t="shared" si="88" ref="L179:L194">L180+1</f>
        <v>448</v>
      </c>
      <c r="M179" s="3">
        <v>27.26</v>
      </c>
      <c r="N179" s="1">
        <f t="shared" si="82"/>
        <v>411</v>
      </c>
      <c r="Q179" s="3">
        <v>40.32</v>
      </c>
      <c r="R179" s="1">
        <f t="shared" si="83"/>
        <v>447</v>
      </c>
      <c r="S179" s="16" t="s">
        <v>203</v>
      </c>
      <c r="T179" s="1">
        <f t="shared" si="84"/>
        <v>323</v>
      </c>
    </row>
    <row r="180" spans="1:20" ht="12.75">
      <c r="A180" s="3">
        <f t="shared" si="85"/>
        <v>12.759999999999984</v>
      </c>
      <c r="B180" s="1">
        <v>509</v>
      </c>
      <c r="C180" s="3">
        <f t="shared" si="80"/>
        <v>5.4699999999999624</v>
      </c>
      <c r="D180" s="1">
        <v>475</v>
      </c>
      <c r="E180" s="3">
        <f t="shared" si="81"/>
        <v>9.769999999999962</v>
      </c>
      <c r="F180" s="1">
        <v>472</v>
      </c>
      <c r="I180" s="3">
        <v>60.94</v>
      </c>
      <c r="J180" s="1">
        <f t="shared" si="87"/>
        <v>382</v>
      </c>
      <c r="K180" s="5">
        <f t="shared" si="86"/>
        <v>18.83999999999999</v>
      </c>
      <c r="L180">
        <f t="shared" si="88"/>
        <v>447</v>
      </c>
      <c r="M180" s="3">
        <v>27.3</v>
      </c>
      <c r="N180" s="1">
        <f t="shared" si="82"/>
        <v>412</v>
      </c>
      <c r="Q180" s="3">
        <v>40.38</v>
      </c>
      <c r="R180" s="1">
        <f t="shared" si="83"/>
        <v>448</v>
      </c>
      <c r="S180" s="16" t="s">
        <v>204</v>
      </c>
      <c r="T180" s="1">
        <f t="shared" si="84"/>
        <v>322</v>
      </c>
    </row>
    <row r="181" spans="1:20" ht="12.75">
      <c r="A181" s="3">
        <f t="shared" si="85"/>
        <v>12.769999999999984</v>
      </c>
      <c r="B181" s="1">
        <v>508</v>
      </c>
      <c r="C181" s="3">
        <f aca="true" t="shared" si="89" ref="C181:C196">C180+0.01</f>
        <v>5.479999999999962</v>
      </c>
      <c r="D181" s="1">
        <v>477</v>
      </c>
      <c r="E181" s="3">
        <f aca="true" t="shared" si="90" ref="E181:E196">E180+0.01</f>
        <v>9.779999999999962</v>
      </c>
      <c r="F181" s="1">
        <v>472</v>
      </c>
      <c r="I181" s="3">
        <v>60.97</v>
      </c>
      <c r="J181" s="1">
        <f t="shared" si="87"/>
        <v>381</v>
      </c>
      <c r="K181" s="5">
        <f t="shared" si="86"/>
        <v>18.84999999999999</v>
      </c>
      <c r="L181">
        <f t="shared" si="88"/>
        <v>446</v>
      </c>
      <c r="M181" s="3">
        <v>27.36</v>
      </c>
      <c r="N181" s="1">
        <f aca="true" t="shared" si="91" ref="N181:N196">N180+1</f>
        <v>413</v>
      </c>
      <c r="Q181" s="3">
        <v>40.46</v>
      </c>
      <c r="R181" s="1">
        <f aca="true" t="shared" si="92" ref="R181:R196">R180+1</f>
        <v>449</v>
      </c>
      <c r="S181" s="16" t="s">
        <v>205</v>
      </c>
      <c r="T181" s="1">
        <f t="shared" si="84"/>
        <v>321</v>
      </c>
    </row>
    <row r="182" spans="1:20" ht="12.75">
      <c r="A182" s="3">
        <f t="shared" si="85"/>
        <v>12.779999999999983</v>
      </c>
      <c r="B182" s="1">
        <v>506</v>
      </c>
      <c r="C182" s="3">
        <f t="shared" si="89"/>
        <v>5.489999999999962</v>
      </c>
      <c r="D182" s="1">
        <v>479</v>
      </c>
      <c r="E182" s="3">
        <f t="shared" si="90"/>
        <v>9.789999999999962</v>
      </c>
      <c r="F182" s="1">
        <v>473</v>
      </c>
      <c r="I182" s="3">
        <v>61</v>
      </c>
      <c r="J182" s="1">
        <f t="shared" si="87"/>
        <v>380</v>
      </c>
      <c r="K182" s="5">
        <f t="shared" si="86"/>
        <v>18.859999999999992</v>
      </c>
      <c r="L182">
        <f t="shared" si="88"/>
        <v>445</v>
      </c>
      <c r="M182" s="3">
        <v>27.4</v>
      </c>
      <c r="N182" s="1">
        <f t="shared" si="91"/>
        <v>414</v>
      </c>
      <c r="Q182" s="3">
        <v>40.52</v>
      </c>
      <c r="R182" s="1">
        <f t="shared" si="92"/>
        <v>450</v>
      </c>
      <c r="S182" s="16" t="s">
        <v>206</v>
      </c>
      <c r="T182" s="1">
        <f t="shared" si="84"/>
        <v>320</v>
      </c>
    </row>
    <row r="183" spans="1:20" ht="12.75">
      <c r="A183" s="3">
        <f t="shared" si="85"/>
        <v>12.789999999999983</v>
      </c>
      <c r="B183" s="1">
        <v>504</v>
      </c>
      <c r="C183" s="3">
        <f t="shared" si="89"/>
        <v>5.499999999999962</v>
      </c>
      <c r="D183" s="1">
        <v>481</v>
      </c>
      <c r="E183" s="3">
        <f t="shared" si="90"/>
        <v>9.799999999999962</v>
      </c>
      <c r="F183" s="1">
        <v>474</v>
      </c>
      <c r="I183" s="3">
        <v>61.03</v>
      </c>
      <c r="J183" s="1">
        <f t="shared" si="87"/>
        <v>379</v>
      </c>
      <c r="K183" s="5">
        <f t="shared" si="86"/>
        <v>18.869999999999994</v>
      </c>
      <c r="L183">
        <f t="shared" si="88"/>
        <v>444</v>
      </c>
      <c r="M183" s="3">
        <v>27.46</v>
      </c>
      <c r="N183" s="1">
        <f t="shared" si="91"/>
        <v>415</v>
      </c>
      <c r="Q183" s="3">
        <v>40.58</v>
      </c>
      <c r="R183" s="1">
        <f t="shared" si="92"/>
        <v>451</v>
      </c>
      <c r="S183" s="16" t="s">
        <v>207</v>
      </c>
      <c r="T183" s="1">
        <f t="shared" si="84"/>
        <v>319</v>
      </c>
    </row>
    <row r="184" spans="1:20" ht="12.75">
      <c r="A184" s="3">
        <f t="shared" si="85"/>
        <v>12.799999999999983</v>
      </c>
      <c r="B184" s="1">
        <v>502</v>
      </c>
      <c r="C184" s="3">
        <f t="shared" si="89"/>
        <v>5.509999999999962</v>
      </c>
      <c r="D184" s="1">
        <v>483</v>
      </c>
      <c r="E184" s="3">
        <f t="shared" si="90"/>
        <v>9.809999999999961</v>
      </c>
      <c r="F184" s="1">
        <v>474</v>
      </c>
      <c r="I184" s="3">
        <v>61.06</v>
      </c>
      <c r="J184" s="1">
        <f t="shared" si="87"/>
        <v>378</v>
      </c>
      <c r="K184" s="5">
        <f t="shared" si="86"/>
        <v>18.879999999999995</v>
      </c>
      <c r="L184">
        <f t="shared" si="88"/>
        <v>443</v>
      </c>
      <c r="M184" s="3">
        <v>27.5</v>
      </c>
      <c r="N184" s="1">
        <f t="shared" si="91"/>
        <v>416</v>
      </c>
      <c r="Q184" s="3">
        <v>40.66</v>
      </c>
      <c r="R184" s="1">
        <f t="shared" si="92"/>
        <v>452</v>
      </c>
      <c r="S184" s="16" t="s">
        <v>208</v>
      </c>
      <c r="T184" s="1">
        <f t="shared" si="84"/>
        <v>318</v>
      </c>
    </row>
    <row r="185" spans="1:20" ht="12.75">
      <c r="A185" s="3">
        <f t="shared" si="85"/>
        <v>12.809999999999983</v>
      </c>
      <c r="B185" s="1">
        <v>501</v>
      </c>
      <c r="C185" s="3">
        <f t="shared" si="89"/>
        <v>5.519999999999961</v>
      </c>
      <c r="D185" s="1">
        <v>485</v>
      </c>
      <c r="E185" s="3">
        <f t="shared" si="90"/>
        <v>9.819999999999961</v>
      </c>
      <c r="F185" s="1">
        <v>475</v>
      </c>
      <c r="I185" s="3">
        <v>61.1</v>
      </c>
      <c r="J185" s="1">
        <f t="shared" si="87"/>
        <v>377</v>
      </c>
      <c r="K185" s="5">
        <f t="shared" si="86"/>
        <v>18.889999999999997</v>
      </c>
      <c r="L185">
        <f t="shared" si="88"/>
        <v>442</v>
      </c>
      <c r="M185" s="3">
        <v>27.56</v>
      </c>
      <c r="N185" s="1">
        <f t="shared" si="91"/>
        <v>417</v>
      </c>
      <c r="Q185" s="3">
        <v>40.72</v>
      </c>
      <c r="R185" s="1">
        <f t="shared" si="92"/>
        <v>453</v>
      </c>
      <c r="S185" s="16" t="s">
        <v>209</v>
      </c>
      <c r="T185" s="1">
        <f t="shared" si="84"/>
        <v>317</v>
      </c>
    </row>
    <row r="186" spans="1:20" ht="12.75">
      <c r="A186" s="3">
        <f t="shared" si="85"/>
        <v>12.819999999999983</v>
      </c>
      <c r="B186" s="1">
        <v>499</v>
      </c>
      <c r="C186" s="3">
        <f t="shared" si="89"/>
        <v>5.529999999999961</v>
      </c>
      <c r="D186" s="1">
        <v>487</v>
      </c>
      <c r="E186" s="3">
        <f t="shared" si="90"/>
        <v>9.829999999999961</v>
      </c>
      <c r="F186" s="1">
        <v>475</v>
      </c>
      <c r="I186" s="3">
        <v>61.13</v>
      </c>
      <c r="J186" s="1">
        <f t="shared" si="87"/>
        <v>376</v>
      </c>
      <c r="K186" s="5">
        <f t="shared" si="86"/>
        <v>18.9</v>
      </c>
      <c r="L186">
        <f t="shared" si="88"/>
        <v>441</v>
      </c>
      <c r="M186" s="3">
        <v>27.62</v>
      </c>
      <c r="N186" s="1">
        <f t="shared" si="91"/>
        <v>418</v>
      </c>
      <c r="Q186" s="3">
        <v>40.8</v>
      </c>
      <c r="R186" s="1">
        <f t="shared" si="92"/>
        <v>454</v>
      </c>
      <c r="S186" s="16" t="s">
        <v>210</v>
      </c>
      <c r="T186" s="1">
        <f t="shared" si="84"/>
        <v>316</v>
      </c>
    </row>
    <row r="187" spans="1:20" ht="12.75">
      <c r="A187" s="3">
        <f t="shared" si="85"/>
        <v>12.829999999999982</v>
      </c>
      <c r="B187" s="1">
        <v>497</v>
      </c>
      <c r="C187" s="3">
        <f t="shared" si="89"/>
        <v>5.539999999999961</v>
      </c>
      <c r="D187" s="1">
        <v>490</v>
      </c>
      <c r="E187" s="3">
        <f t="shared" si="90"/>
        <v>9.83999999999996</v>
      </c>
      <c r="F187" s="1">
        <v>476</v>
      </c>
      <c r="I187" s="3">
        <v>61.16</v>
      </c>
      <c r="J187" s="1">
        <f t="shared" si="87"/>
        <v>375</v>
      </c>
      <c r="K187" s="5">
        <v>18.91</v>
      </c>
      <c r="L187">
        <f t="shared" si="88"/>
        <v>440</v>
      </c>
      <c r="M187" s="3">
        <v>27.66</v>
      </c>
      <c r="N187" s="1">
        <f t="shared" si="91"/>
        <v>419</v>
      </c>
      <c r="Q187" s="3">
        <v>40.86</v>
      </c>
      <c r="R187" s="1">
        <f t="shared" si="92"/>
        <v>455</v>
      </c>
      <c r="S187" s="16" t="s">
        <v>211</v>
      </c>
      <c r="T187" s="1">
        <f t="shared" si="84"/>
        <v>315</v>
      </c>
    </row>
    <row r="188" spans="1:20" ht="12.75">
      <c r="A188" s="3">
        <f t="shared" si="85"/>
        <v>12.839999999999982</v>
      </c>
      <c r="B188" s="1">
        <v>495</v>
      </c>
      <c r="C188" s="3">
        <f t="shared" si="89"/>
        <v>5.549999999999961</v>
      </c>
      <c r="D188" s="1">
        <v>492</v>
      </c>
      <c r="E188" s="3">
        <f t="shared" si="90"/>
        <v>9.84999999999996</v>
      </c>
      <c r="F188" s="1">
        <v>477</v>
      </c>
      <c r="I188" s="3">
        <v>61.19</v>
      </c>
      <c r="J188" s="1">
        <f t="shared" si="87"/>
        <v>374</v>
      </c>
      <c r="K188" s="5">
        <f t="shared" si="86"/>
        <v>18.92999999999999</v>
      </c>
      <c r="L188">
        <f t="shared" si="88"/>
        <v>439</v>
      </c>
      <c r="M188" s="3">
        <v>27.72</v>
      </c>
      <c r="N188" s="1">
        <f t="shared" si="91"/>
        <v>420</v>
      </c>
      <c r="Q188" s="3">
        <v>40.94</v>
      </c>
      <c r="R188" s="1">
        <f t="shared" si="92"/>
        <v>456</v>
      </c>
      <c r="S188" s="16" t="s">
        <v>212</v>
      </c>
      <c r="T188" s="1">
        <f t="shared" si="84"/>
        <v>314</v>
      </c>
    </row>
    <row r="189" spans="1:20" ht="12.75">
      <c r="A189" s="3">
        <f t="shared" si="85"/>
        <v>12.849999999999982</v>
      </c>
      <c r="B189" s="1">
        <v>494</v>
      </c>
      <c r="C189" s="3">
        <f t="shared" si="89"/>
        <v>5.5599999999999605</v>
      </c>
      <c r="D189" s="1">
        <v>494</v>
      </c>
      <c r="E189" s="3">
        <f t="shared" si="90"/>
        <v>9.85999999999996</v>
      </c>
      <c r="F189" s="1">
        <v>477</v>
      </c>
      <c r="I189" s="3">
        <v>61.22</v>
      </c>
      <c r="J189" s="1">
        <f t="shared" si="87"/>
        <v>373</v>
      </c>
      <c r="K189" s="5">
        <f t="shared" si="86"/>
        <v>18.93999999999999</v>
      </c>
      <c r="L189">
        <f t="shared" si="88"/>
        <v>438</v>
      </c>
      <c r="M189" s="3">
        <v>27.76</v>
      </c>
      <c r="N189" s="1">
        <f t="shared" si="91"/>
        <v>421</v>
      </c>
      <c r="Q189" s="3">
        <v>41</v>
      </c>
      <c r="R189" s="1">
        <f t="shared" si="92"/>
        <v>457</v>
      </c>
      <c r="S189" s="16" t="s">
        <v>213</v>
      </c>
      <c r="T189" s="1">
        <f t="shared" si="84"/>
        <v>313</v>
      </c>
    </row>
    <row r="190" spans="1:20" ht="12.75">
      <c r="A190" s="3">
        <f t="shared" si="85"/>
        <v>12.859999999999982</v>
      </c>
      <c r="B190" s="1">
        <v>492</v>
      </c>
      <c r="C190" s="3">
        <f t="shared" si="89"/>
        <v>5.56999999999996</v>
      </c>
      <c r="D190" s="1">
        <v>496</v>
      </c>
      <c r="E190" s="3">
        <f t="shared" si="90"/>
        <v>9.86999999999996</v>
      </c>
      <c r="F190" s="1">
        <v>478</v>
      </c>
      <c r="I190" s="3">
        <v>61.25</v>
      </c>
      <c r="J190" s="1">
        <f t="shared" si="87"/>
        <v>372</v>
      </c>
      <c r="K190" s="5">
        <f aca="true" t="shared" si="93" ref="K190:K205">K191-0.01</f>
        <v>18.949999999999992</v>
      </c>
      <c r="L190">
        <f t="shared" si="88"/>
        <v>437</v>
      </c>
      <c r="M190" s="3">
        <v>27.82</v>
      </c>
      <c r="N190" s="1">
        <f t="shared" si="91"/>
        <v>422</v>
      </c>
      <c r="Q190" s="3">
        <v>41.08</v>
      </c>
      <c r="R190" s="1">
        <f t="shared" si="92"/>
        <v>458</v>
      </c>
      <c r="S190" s="16" t="s">
        <v>214</v>
      </c>
      <c r="T190" s="1">
        <f t="shared" si="84"/>
        <v>312</v>
      </c>
    </row>
    <row r="191" spans="1:20" ht="12.75">
      <c r="A191" s="3">
        <f t="shared" si="85"/>
        <v>12.869999999999981</v>
      </c>
      <c r="B191" s="1">
        <v>490</v>
      </c>
      <c r="C191" s="3">
        <f t="shared" si="89"/>
        <v>5.57999999999996</v>
      </c>
      <c r="D191" s="1">
        <v>498</v>
      </c>
      <c r="E191" s="3">
        <f t="shared" si="90"/>
        <v>9.87999999999996</v>
      </c>
      <c r="F191" s="1">
        <v>478</v>
      </c>
      <c r="I191" s="3">
        <v>61.28</v>
      </c>
      <c r="J191" s="1">
        <f t="shared" si="87"/>
        <v>371</v>
      </c>
      <c r="K191" s="5">
        <f t="shared" si="93"/>
        <v>18.959999999999994</v>
      </c>
      <c r="L191">
        <f t="shared" si="88"/>
        <v>436</v>
      </c>
      <c r="M191" s="3">
        <v>27.86</v>
      </c>
      <c r="N191" s="1">
        <f t="shared" si="91"/>
        <v>423</v>
      </c>
      <c r="Q191" s="3">
        <v>41.14</v>
      </c>
      <c r="R191" s="1">
        <f t="shared" si="92"/>
        <v>459</v>
      </c>
      <c r="S191" s="16" t="s">
        <v>215</v>
      </c>
      <c r="T191" s="1">
        <f t="shared" si="84"/>
        <v>311</v>
      </c>
    </row>
    <row r="192" spans="1:20" ht="12.75">
      <c r="A192" s="3">
        <f t="shared" si="85"/>
        <v>12.879999999999981</v>
      </c>
      <c r="B192" s="1">
        <v>488</v>
      </c>
      <c r="C192" s="3">
        <f t="shared" si="89"/>
        <v>5.58999999999996</v>
      </c>
      <c r="D192" s="1">
        <v>500</v>
      </c>
      <c r="E192" s="3">
        <f t="shared" si="90"/>
        <v>9.88999999999996</v>
      </c>
      <c r="F192" s="1">
        <v>479</v>
      </c>
      <c r="I192" s="3">
        <v>61.31</v>
      </c>
      <c r="J192" s="1">
        <f t="shared" si="87"/>
        <v>370</v>
      </c>
      <c r="K192" s="5">
        <f t="shared" si="93"/>
        <v>18.969999999999995</v>
      </c>
      <c r="L192">
        <f t="shared" si="88"/>
        <v>435</v>
      </c>
      <c r="M192" s="3">
        <v>27.92</v>
      </c>
      <c r="N192" s="1">
        <f t="shared" si="91"/>
        <v>424</v>
      </c>
      <c r="Q192" s="3">
        <v>41.2</v>
      </c>
      <c r="R192" s="1">
        <f t="shared" si="92"/>
        <v>460</v>
      </c>
      <c r="S192" s="16" t="s">
        <v>216</v>
      </c>
      <c r="T192" s="1">
        <f t="shared" si="84"/>
        <v>310</v>
      </c>
    </row>
    <row r="193" spans="1:20" ht="12.75">
      <c r="A193" s="3">
        <f t="shared" si="85"/>
        <v>12.889999999999981</v>
      </c>
      <c r="B193" s="1">
        <v>487</v>
      </c>
      <c r="C193" s="3">
        <f t="shared" si="89"/>
        <v>5.59999999999996</v>
      </c>
      <c r="D193" s="1">
        <v>502</v>
      </c>
      <c r="E193" s="3">
        <f t="shared" si="90"/>
        <v>9.89999999999996</v>
      </c>
      <c r="F193" s="1">
        <v>480</v>
      </c>
      <c r="I193" s="3">
        <v>61.34</v>
      </c>
      <c r="J193" s="1">
        <f t="shared" si="87"/>
        <v>369</v>
      </c>
      <c r="K193" s="5">
        <f t="shared" si="93"/>
        <v>18.979999999999997</v>
      </c>
      <c r="L193">
        <f t="shared" si="88"/>
        <v>434</v>
      </c>
      <c r="M193" s="3">
        <v>27.98</v>
      </c>
      <c r="N193" s="1">
        <f t="shared" si="91"/>
        <v>425</v>
      </c>
      <c r="Q193" s="3">
        <v>41.28</v>
      </c>
      <c r="R193" s="1">
        <f t="shared" si="92"/>
        <v>461</v>
      </c>
      <c r="S193" s="16" t="s">
        <v>217</v>
      </c>
      <c r="T193" s="1">
        <f t="shared" si="84"/>
        <v>309</v>
      </c>
    </row>
    <row r="194" spans="1:20" ht="12.75">
      <c r="A194" s="3">
        <f t="shared" si="85"/>
        <v>12.89999999999998</v>
      </c>
      <c r="B194" s="1">
        <v>485</v>
      </c>
      <c r="C194" s="3">
        <f t="shared" si="89"/>
        <v>5.6099999999999595</v>
      </c>
      <c r="D194" s="1">
        <v>504</v>
      </c>
      <c r="E194" s="3">
        <f t="shared" si="90"/>
        <v>9.90999999999996</v>
      </c>
      <c r="F194" s="1">
        <v>480</v>
      </c>
      <c r="I194" s="3">
        <v>61.37</v>
      </c>
      <c r="J194" s="1">
        <f t="shared" si="87"/>
        <v>368</v>
      </c>
      <c r="K194" s="5">
        <v>18.99</v>
      </c>
      <c r="L194">
        <f t="shared" si="88"/>
        <v>433</v>
      </c>
      <c r="M194" s="3">
        <v>28.02</v>
      </c>
      <c r="N194" s="1">
        <f t="shared" si="91"/>
        <v>426</v>
      </c>
      <c r="Q194" s="3">
        <v>41.34</v>
      </c>
      <c r="R194" s="1">
        <f t="shared" si="92"/>
        <v>462</v>
      </c>
      <c r="S194" s="16" t="s">
        <v>218</v>
      </c>
      <c r="T194" s="1">
        <f t="shared" si="84"/>
        <v>308</v>
      </c>
    </row>
    <row r="195" spans="1:20" ht="12.75">
      <c r="A195" s="3">
        <f t="shared" si="85"/>
        <v>12.90999999999998</v>
      </c>
      <c r="B195" s="1">
        <v>483</v>
      </c>
      <c r="C195" s="3">
        <f t="shared" si="89"/>
        <v>5.619999999999959</v>
      </c>
      <c r="D195" s="1">
        <v>506</v>
      </c>
      <c r="E195" s="3">
        <f t="shared" si="90"/>
        <v>9.919999999999959</v>
      </c>
      <c r="F195" s="1">
        <v>481</v>
      </c>
      <c r="I195" s="3">
        <v>61.4</v>
      </c>
      <c r="J195" s="1">
        <f t="shared" si="87"/>
        <v>367</v>
      </c>
      <c r="K195" s="5">
        <f t="shared" si="93"/>
        <v>19.00999999999999</v>
      </c>
      <c r="L195">
        <f aca="true" t="shared" si="94" ref="L195:L210">L196+1</f>
        <v>432</v>
      </c>
      <c r="M195" s="3">
        <v>28.08</v>
      </c>
      <c r="N195" s="1">
        <f t="shared" si="91"/>
        <v>427</v>
      </c>
      <c r="Q195" s="3">
        <v>41.42</v>
      </c>
      <c r="R195" s="1">
        <f t="shared" si="92"/>
        <v>463</v>
      </c>
      <c r="S195" s="16" t="s">
        <v>219</v>
      </c>
      <c r="T195" s="1">
        <f t="shared" si="84"/>
        <v>307</v>
      </c>
    </row>
    <row r="196" spans="1:20" ht="12.75">
      <c r="A196" s="3">
        <f t="shared" si="85"/>
        <v>12.91999999999998</v>
      </c>
      <c r="B196" s="1">
        <v>481</v>
      </c>
      <c r="C196" s="3">
        <f t="shared" si="89"/>
        <v>5.629999999999959</v>
      </c>
      <c r="D196" s="1">
        <v>508</v>
      </c>
      <c r="E196" s="3">
        <f t="shared" si="90"/>
        <v>9.929999999999959</v>
      </c>
      <c r="F196" s="1">
        <v>481</v>
      </c>
      <c r="I196" s="3">
        <v>61.43</v>
      </c>
      <c r="J196" s="1">
        <f t="shared" si="87"/>
        <v>366</v>
      </c>
      <c r="K196" s="5">
        <f t="shared" si="93"/>
        <v>19.019999999999992</v>
      </c>
      <c r="L196">
        <f t="shared" si="94"/>
        <v>431</v>
      </c>
      <c r="M196" s="3">
        <v>28.12</v>
      </c>
      <c r="N196" s="1">
        <f t="shared" si="91"/>
        <v>428</v>
      </c>
      <c r="Q196" s="3">
        <v>41.48</v>
      </c>
      <c r="R196" s="1">
        <f t="shared" si="92"/>
        <v>464</v>
      </c>
      <c r="S196" s="16" t="s">
        <v>220</v>
      </c>
      <c r="T196" s="1">
        <f t="shared" si="84"/>
        <v>306</v>
      </c>
    </row>
    <row r="197" spans="1:20" ht="12.75">
      <c r="A197" s="3">
        <f t="shared" si="85"/>
        <v>12.92999999999998</v>
      </c>
      <c r="B197" s="1">
        <v>480</v>
      </c>
      <c r="C197" s="3">
        <f aca="true" t="shared" si="95" ref="C197:C212">C196+0.01</f>
        <v>5.639999999999959</v>
      </c>
      <c r="D197" s="1">
        <v>510</v>
      </c>
      <c r="E197" s="3">
        <f aca="true" t="shared" si="96" ref="E197:E212">E196+0.01</f>
        <v>9.939999999999959</v>
      </c>
      <c r="F197" s="1">
        <v>482</v>
      </c>
      <c r="I197" s="3">
        <v>61.47</v>
      </c>
      <c r="J197" s="1">
        <f t="shared" si="87"/>
        <v>365</v>
      </c>
      <c r="K197" s="5">
        <f t="shared" si="93"/>
        <v>19.029999999999994</v>
      </c>
      <c r="L197">
        <f t="shared" si="94"/>
        <v>430</v>
      </c>
      <c r="M197" s="3">
        <v>28.18</v>
      </c>
      <c r="N197" s="1">
        <f aca="true" t="shared" si="97" ref="N197:N212">N196+1</f>
        <v>429</v>
      </c>
      <c r="Q197" s="3">
        <v>41.56</v>
      </c>
      <c r="R197" s="1">
        <f aca="true" t="shared" si="98" ref="R197:R212">R196+1</f>
        <v>465</v>
      </c>
      <c r="S197" s="16" t="s">
        <v>221</v>
      </c>
      <c r="T197" s="1">
        <f t="shared" si="84"/>
        <v>305</v>
      </c>
    </row>
    <row r="198" spans="1:20" ht="12.75">
      <c r="A198" s="3">
        <f t="shared" si="85"/>
        <v>12.93999999999998</v>
      </c>
      <c r="B198" s="1">
        <v>478</v>
      </c>
      <c r="C198" s="3">
        <f t="shared" si="95"/>
        <v>5.649999999999959</v>
      </c>
      <c r="D198" s="1">
        <v>512</v>
      </c>
      <c r="E198" s="3">
        <f t="shared" si="96"/>
        <v>9.949999999999958</v>
      </c>
      <c r="F198" s="1">
        <v>483</v>
      </c>
      <c r="I198" s="3">
        <v>61.5</v>
      </c>
      <c r="J198" s="1">
        <f t="shared" si="87"/>
        <v>364</v>
      </c>
      <c r="K198" s="5">
        <f t="shared" si="93"/>
        <v>19.039999999999996</v>
      </c>
      <c r="L198">
        <f t="shared" si="94"/>
        <v>429</v>
      </c>
      <c r="M198" s="3">
        <v>28.22</v>
      </c>
      <c r="N198" s="1">
        <f t="shared" si="97"/>
        <v>430</v>
      </c>
      <c r="Q198" s="3">
        <v>41.62</v>
      </c>
      <c r="R198" s="1">
        <f t="shared" si="98"/>
        <v>466</v>
      </c>
      <c r="S198" s="16" t="s">
        <v>222</v>
      </c>
      <c r="T198" s="1">
        <f t="shared" si="84"/>
        <v>304</v>
      </c>
    </row>
    <row r="199" spans="1:20" ht="12.75">
      <c r="A199" s="3">
        <f t="shared" si="85"/>
        <v>12.94999999999998</v>
      </c>
      <c r="B199" s="1">
        <v>476</v>
      </c>
      <c r="C199" s="3">
        <f t="shared" si="95"/>
        <v>5.659999999999958</v>
      </c>
      <c r="D199" s="1">
        <v>514</v>
      </c>
      <c r="E199" s="3">
        <f t="shared" si="96"/>
        <v>9.959999999999958</v>
      </c>
      <c r="F199" s="1">
        <v>483</v>
      </c>
      <c r="I199" s="3">
        <v>61.53</v>
      </c>
      <c r="J199" s="1">
        <f t="shared" si="87"/>
        <v>363</v>
      </c>
      <c r="K199" s="5">
        <f t="shared" si="93"/>
        <v>19.049999999999997</v>
      </c>
      <c r="L199">
        <f t="shared" si="94"/>
        <v>428</v>
      </c>
      <c r="M199" s="3">
        <v>28.28</v>
      </c>
      <c r="N199" s="1">
        <f t="shared" si="97"/>
        <v>431</v>
      </c>
      <c r="Q199" s="3">
        <v>41.68</v>
      </c>
      <c r="R199" s="1">
        <f t="shared" si="98"/>
        <v>467</v>
      </c>
      <c r="S199" s="16" t="s">
        <v>223</v>
      </c>
      <c r="T199" s="1">
        <f t="shared" si="84"/>
        <v>303</v>
      </c>
    </row>
    <row r="200" spans="1:20" ht="12.75">
      <c r="A200" s="3">
        <f t="shared" si="85"/>
        <v>12.95999999999998</v>
      </c>
      <c r="B200" s="1">
        <v>475</v>
      </c>
      <c r="C200" s="3">
        <f t="shared" si="95"/>
        <v>5.669999999999958</v>
      </c>
      <c r="D200" s="1">
        <v>516</v>
      </c>
      <c r="E200" s="3">
        <f t="shared" si="96"/>
        <v>9.969999999999958</v>
      </c>
      <c r="F200" s="1">
        <v>484</v>
      </c>
      <c r="I200" s="3">
        <v>61.56</v>
      </c>
      <c r="J200" s="1">
        <f t="shared" si="87"/>
        <v>362</v>
      </c>
      <c r="K200" s="5">
        <f t="shared" si="93"/>
        <v>19.06</v>
      </c>
      <c r="L200">
        <f t="shared" si="94"/>
        <v>427</v>
      </c>
      <c r="M200" s="3">
        <v>28.32</v>
      </c>
      <c r="N200" s="1">
        <f t="shared" si="97"/>
        <v>432</v>
      </c>
      <c r="Q200" s="3">
        <v>41.76</v>
      </c>
      <c r="R200" s="1">
        <f t="shared" si="98"/>
        <v>468</v>
      </c>
      <c r="S200" s="16" t="s">
        <v>224</v>
      </c>
      <c r="T200" s="1">
        <f t="shared" si="84"/>
        <v>302</v>
      </c>
    </row>
    <row r="201" spans="1:20" ht="12.75">
      <c r="A201" s="3">
        <f t="shared" si="85"/>
        <v>12.96999999999998</v>
      </c>
      <c r="B201" s="1">
        <v>473</v>
      </c>
      <c r="C201" s="3">
        <f t="shared" si="95"/>
        <v>5.679999999999958</v>
      </c>
      <c r="D201" s="1">
        <v>519</v>
      </c>
      <c r="E201" s="3">
        <f t="shared" si="96"/>
        <v>9.979999999999958</v>
      </c>
      <c r="F201" s="1">
        <v>484</v>
      </c>
      <c r="I201" s="3">
        <v>61.59</v>
      </c>
      <c r="J201" s="1">
        <f t="shared" si="87"/>
        <v>361</v>
      </c>
      <c r="K201" s="5">
        <v>19.07</v>
      </c>
      <c r="L201">
        <f t="shared" si="94"/>
        <v>426</v>
      </c>
      <c r="M201" s="3">
        <v>28.38</v>
      </c>
      <c r="N201" s="1">
        <f t="shared" si="97"/>
        <v>433</v>
      </c>
      <c r="Q201" s="3">
        <v>41.82</v>
      </c>
      <c r="R201" s="1">
        <f t="shared" si="98"/>
        <v>469</v>
      </c>
      <c r="S201" s="16" t="s">
        <v>225</v>
      </c>
      <c r="T201" s="1">
        <f t="shared" si="84"/>
        <v>301</v>
      </c>
    </row>
    <row r="202" spans="1:20" ht="12.75">
      <c r="A202" s="3">
        <f t="shared" si="85"/>
        <v>12.979999999999979</v>
      </c>
      <c r="B202" s="1">
        <v>471</v>
      </c>
      <c r="C202" s="3">
        <f t="shared" si="95"/>
        <v>5.689999999999958</v>
      </c>
      <c r="D202" s="1">
        <v>521</v>
      </c>
      <c r="E202" s="3">
        <f t="shared" si="96"/>
        <v>9.989999999999958</v>
      </c>
      <c r="F202" s="1">
        <v>485</v>
      </c>
      <c r="I202" s="3">
        <v>61.62</v>
      </c>
      <c r="J202" s="1">
        <f t="shared" si="87"/>
        <v>360</v>
      </c>
      <c r="K202" s="5">
        <f t="shared" si="93"/>
        <v>19.089999999999993</v>
      </c>
      <c r="L202">
        <f t="shared" si="94"/>
        <v>425</v>
      </c>
      <c r="M202" s="3">
        <v>28.44</v>
      </c>
      <c r="N202" s="1">
        <f t="shared" si="97"/>
        <v>434</v>
      </c>
      <c r="Q202" s="3">
        <v>41.9</v>
      </c>
      <c r="R202" s="1">
        <f t="shared" si="98"/>
        <v>470</v>
      </c>
      <c r="S202" s="16" t="s">
        <v>226</v>
      </c>
      <c r="T202" s="1">
        <f t="shared" si="84"/>
        <v>300</v>
      </c>
    </row>
    <row r="203" spans="1:20" ht="12.75">
      <c r="A203" s="3">
        <f t="shared" si="85"/>
        <v>12.989999999999979</v>
      </c>
      <c r="B203" s="1">
        <v>470</v>
      </c>
      <c r="C203" s="3">
        <f t="shared" si="95"/>
        <v>5.6999999999999575</v>
      </c>
      <c r="D203" s="1">
        <v>523</v>
      </c>
      <c r="E203" s="3">
        <f t="shared" si="96"/>
        <v>9.999999999999957</v>
      </c>
      <c r="F203" s="1">
        <v>486</v>
      </c>
      <c r="I203" s="3">
        <v>61.65</v>
      </c>
      <c r="J203" s="1">
        <f t="shared" si="87"/>
        <v>359</v>
      </c>
      <c r="K203" s="5">
        <f t="shared" si="93"/>
        <v>19.099999999999994</v>
      </c>
      <c r="L203">
        <f t="shared" si="94"/>
        <v>424</v>
      </c>
      <c r="M203" s="3">
        <v>28.48</v>
      </c>
      <c r="N203" s="1">
        <f t="shared" si="97"/>
        <v>435</v>
      </c>
      <c r="Q203" s="3">
        <v>41.96</v>
      </c>
      <c r="R203" s="1">
        <f t="shared" si="98"/>
        <v>471</v>
      </c>
      <c r="S203" s="16" t="s">
        <v>227</v>
      </c>
      <c r="T203" s="1">
        <f t="shared" si="84"/>
        <v>299</v>
      </c>
    </row>
    <row r="204" spans="1:20" ht="12.75">
      <c r="A204" s="3">
        <f t="shared" si="85"/>
        <v>12.999999999999979</v>
      </c>
      <c r="B204" s="1">
        <v>468</v>
      </c>
      <c r="C204" s="3">
        <f t="shared" si="95"/>
        <v>5.709999999999957</v>
      </c>
      <c r="D204" s="1">
        <v>525</v>
      </c>
      <c r="E204" s="3">
        <f t="shared" si="96"/>
        <v>10.009999999999957</v>
      </c>
      <c r="F204" s="1">
        <v>486</v>
      </c>
      <c r="I204" s="3">
        <v>61.68</v>
      </c>
      <c r="J204" s="1">
        <f t="shared" si="87"/>
        <v>358</v>
      </c>
      <c r="K204" s="5">
        <f t="shared" si="93"/>
        <v>19.109999999999996</v>
      </c>
      <c r="L204">
        <f t="shared" si="94"/>
        <v>423</v>
      </c>
      <c r="M204" s="3">
        <v>28.54</v>
      </c>
      <c r="N204" s="1">
        <f t="shared" si="97"/>
        <v>436</v>
      </c>
      <c r="Q204" s="1">
        <v>42.04</v>
      </c>
      <c r="R204" s="1">
        <f t="shared" si="98"/>
        <v>472</v>
      </c>
      <c r="S204" s="16" t="s">
        <v>228</v>
      </c>
      <c r="T204" s="1">
        <f t="shared" si="84"/>
        <v>298</v>
      </c>
    </row>
    <row r="205" spans="1:20" ht="12.75">
      <c r="A205" s="3">
        <f t="shared" si="85"/>
        <v>13.009999999999978</v>
      </c>
      <c r="B205" s="1">
        <v>466</v>
      </c>
      <c r="C205" s="3">
        <f t="shared" si="95"/>
        <v>5.719999999999957</v>
      </c>
      <c r="D205" s="1">
        <v>527</v>
      </c>
      <c r="E205" s="3">
        <f t="shared" si="96"/>
        <v>10.019999999999957</v>
      </c>
      <c r="F205" s="1">
        <v>487</v>
      </c>
      <c r="I205" s="3">
        <v>61.72</v>
      </c>
      <c r="J205" s="1">
        <f t="shared" si="87"/>
        <v>357</v>
      </c>
      <c r="K205" s="5">
        <f t="shared" si="93"/>
        <v>19.119999999999997</v>
      </c>
      <c r="L205">
        <f t="shared" si="94"/>
        <v>422</v>
      </c>
      <c r="M205" s="3">
        <v>28.58</v>
      </c>
      <c r="N205" s="1">
        <f t="shared" si="97"/>
        <v>437</v>
      </c>
      <c r="Q205" s="1">
        <v>42.1</v>
      </c>
      <c r="R205" s="1">
        <f t="shared" si="98"/>
        <v>473</v>
      </c>
      <c r="S205" s="16" t="s">
        <v>229</v>
      </c>
      <c r="T205" s="1">
        <f t="shared" si="84"/>
        <v>297</v>
      </c>
    </row>
    <row r="206" spans="1:20" ht="12.75">
      <c r="A206" s="3">
        <f t="shared" si="85"/>
        <v>13.019999999999978</v>
      </c>
      <c r="B206" s="1">
        <v>464</v>
      </c>
      <c r="C206" s="3">
        <f t="shared" si="95"/>
        <v>5.729999999999957</v>
      </c>
      <c r="D206" s="1">
        <v>529</v>
      </c>
      <c r="E206" s="3">
        <f t="shared" si="96"/>
        <v>10.029999999999957</v>
      </c>
      <c r="F206" s="1">
        <v>487</v>
      </c>
      <c r="I206" s="3">
        <v>61.75</v>
      </c>
      <c r="J206" s="1">
        <f t="shared" si="87"/>
        <v>356</v>
      </c>
      <c r="K206" s="5">
        <f aca="true" t="shared" si="99" ref="K206:K221">K207-0.01</f>
        <v>19.13</v>
      </c>
      <c r="L206">
        <f t="shared" si="94"/>
        <v>421</v>
      </c>
      <c r="M206" s="3">
        <v>28.64</v>
      </c>
      <c r="N206" s="1">
        <f t="shared" si="97"/>
        <v>438</v>
      </c>
      <c r="Q206" s="1">
        <v>42.18</v>
      </c>
      <c r="R206" s="1">
        <f t="shared" si="98"/>
        <v>474</v>
      </c>
      <c r="S206" s="16" t="s">
        <v>230</v>
      </c>
      <c r="T206" s="1">
        <f t="shared" si="84"/>
        <v>296</v>
      </c>
    </row>
    <row r="207" spans="1:20" ht="12.75">
      <c r="A207" s="3">
        <f t="shared" si="85"/>
        <v>13.029999999999978</v>
      </c>
      <c r="B207" s="1">
        <v>463</v>
      </c>
      <c r="C207" s="3">
        <f t="shared" si="95"/>
        <v>5.739999999999957</v>
      </c>
      <c r="D207" s="1">
        <v>531</v>
      </c>
      <c r="E207" s="3">
        <f t="shared" si="96"/>
        <v>10.039999999999957</v>
      </c>
      <c r="F207" s="1">
        <v>488</v>
      </c>
      <c r="I207" s="3">
        <v>61.78</v>
      </c>
      <c r="J207" s="1">
        <f t="shared" si="87"/>
        <v>355</v>
      </c>
      <c r="K207" s="5">
        <v>19.14</v>
      </c>
      <c r="L207">
        <f t="shared" si="94"/>
        <v>420</v>
      </c>
      <c r="M207" s="3">
        <v>28.68</v>
      </c>
      <c r="N207" s="1">
        <f t="shared" si="97"/>
        <v>439</v>
      </c>
      <c r="Q207" s="1">
        <v>42.24</v>
      </c>
      <c r="R207" s="1">
        <f t="shared" si="98"/>
        <v>475</v>
      </c>
      <c r="S207" s="16" t="s">
        <v>231</v>
      </c>
      <c r="T207" s="1">
        <f t="shared" si="84"/>
        <v>295</v>
      </c>
    </row>
    <row r="208" spans="1:20" ht="12.75">
      <c r="A208" s="3">
        <f t="shared" si="85"/>
        <v>13.039999999999978</v>
      </c>
      <c r="B208" s="1">
        <v>461</v>
      </c>
      <c r="C208" s="3">
        <f t="shared" si="95"/>
        <v>5.7499999999999565</v>
      </c>
      <c r="D208" s="1">
        <v>533</v>
      </c>
      <c r="E208" s="3">
        <f t="shared" si="96"/>
        <v>10.049999999999956</v>
      </c>
      <c r="F208" s="1">
        <v>489</v>
      </c>
      <c r="I208" s="3">
        <v>61.81</v>
      </c>
      <c r="J208" s="1">
        <f t="shared" si="87"/>
        <v>354</v>
      </c>
      <c r="K208" s="5">
        <f t="shared" si="99"/>
        <v>19.159999999999993</v>
      </c>
      <c r="L208">
        <f t="shared" si="94"/>
        <v>419</v>
      </c>
      <c r="M208" s="3">
        <v>28.74</v>
      </c>
      <c r="N208" s="1">
        <f t="shared" si="97"/>
        <v>440</v>
      </c>
      <c r="Q208" s="1">
        <v>42.3</v>
      </c>
      <c r="R208" s="1">
        <f t="shared" si="98"/>
        <v>476</v>
      </c>
      <c r="S208" s="16" t="s">
        <v>232</v>
      </c>
      <c r="T208" s="1">
        <f t="shared" si="84"/>
        <v>294</v>
      </c>
    </row>
    <row r="209" spans="1:20" ht="12.75">
      <c r="A209" s="3">
        <f t="shared" si="85"/>
        <v>13.049999999999978</v>
      </c>
      <c r="B209" s="1">
        <v>459</v>
      </c>
      <c r="C209" s="3">
        <f t="shared" si="95"/>
        <v>5.759999999999956</v>
      </c>
      <c r="D209" s="1">
        <v>535</v>
      </c>
      <c r="E209" s="3">
        <f t="shared" si="96"/>
        <v>10.059999999999956</v>
      </c>
      <c r="F209" s="1">
        <v>489</v>
      </c>
      <c r="I209" s="3">
        <v>61.84</v>
      </c>
      <c r="J209" s="1">
        <f t="shared" si="87"/>
        <v>353</v>
      </c>
      <c r="K209" s="5">
        <f t="shared" si="99"/>
        <v>19.169999999999995</v>
      </c>
      <c r="L209">
        <f t="shared" si="94"/>
        <v>418</v>
      </c>
      <c r="M209" s="3">
        <v>28.8</v>
      </c>
      <c r="N209" s="1">
        <f t="shared" si="97"/>
        <v>441</v>
      </c>
      <c r="Q209" s="1">
        <v>42.38</v>
      </c>
      <c r="R209" s="1">
        <f t="shared" si="98"/>
        <v>477</v>
      </c>
      <c r="S209" s="16" t="s">
        <v>233</v>
      </c>
      <c r="T209" s="1">
        <f t="shared" si="84"/>
        <v>293</v>
      </c>
    </row>
    <row r="210" spans="1:20" ht="12.75">
      <c r="A210" s="3">
        <f t="shared" si="85"/>
        <v>13.059999999999977</v>
      </c>
      <c r="B210" s="1">
        <v>458</v>
      </c>
      <c r="C210" s="3">
        <f t="shared" si="95"/>
        <v>5.769999999999956</v>
      </c>
      <c r="D210" s="1">
        <v>537</v>
      </c>
      <c r="E210" s="3">
        <f t="shared" si="96"/>
        <v>10.069999999999956</v>
      </c>
      <c r="F210" s="1">
        <v>490</v>
      </c>
      <c r="I210" s="3">
        <v>61.87</v>
      </c>
      <c r="J210" s="1">
        <f t="shared" si="87"/>
        <v>352</v>
      </c>
      <c r="K210" s="5">
        <f t="shared" si="99"/>
        <v>19.179999999999996</v>
      </c>
      <c r="L210">
        <f t="shared" si="94"/>
        <v>417</v>
      </c>
      <c r="M210" s="3">
        <v>28.84</v>
      </c>
      <c r="N210" s="1">
        <f t="shared" si="97"/>
        <v>442</v>
      </c>
      <c r="Q210" s="1">
        <v>42.44</v>
      </c>
      <c r="R210" s="1">
        <f t="shared" si="98"/>
        <v>478</v>
      </c>
      <c r="S210" s="16" t="s">
        <v>234</v>
      </c>
      <c r="T210" s="1">
        <f t="shared" si="84"/>
        <v>292</v>
      </c>
    </row>
    <row r="211" spans="1:20" ht="12.75">
      <c r="A211" s="3">
        <f t="shared" si="85"/>
        <v>13.069999999999977</v>
      </c>
      <c r="B211" s="1">
        <v>456</v>
      </c>
      <c r="C211" s="3">
        <f t="shared" si="95"/>
        <v>5.779999999999956</v>
      </c>
      <c r="D211" s="1">
        <v>540</v>
      </c>
      <c r="E211" s="3">
        <f t="shared" si="96"/>
        <v>10.079999999999956</v>
      </c>
      <c r="F211" s="1">
        <v>490</v>
      </c>
      <c r="I211" s="3">
        <v>61.9</v>
      </c>
      <c r="J211" s="1">
        <f t="shared" si="87"/>
        <v>351</v>
      </c>
      <c r="K211" s="5">
        <f t="shared" si="99"/>
        <v>19.189999999999998</v>
      </c>
      <c r="L211">
        <f aca="true" t="shared" si="100" ref="L211:L226">L212+1</f>
        <v>416</v>
      </c>
      <c r="M211" s="3">
        <v>28.9</v>
      </c>
      <c r="N211" s="1">
        <f t="shared" si="97"/>
        <v>443</v>
      </c>
      <c r="Q211" s="1">
        <v>42.52</v>
      </c>
      <c r="R211" s="1">
        <f t="shared" si="98"/>
        <v>479</v>
      </c>
      <c r="S211" s="16" t="s">
        <v>235</v>
      </c>
      <c r="T211" s="1">
        <f t="shared" si="84"/>
        <v>291</v>
      </c>
    </row>
    <row r="212" spans="1:20" ht="12.75">
      <c r="A212" s="3">
        <f t="shared" si="85"/>
        <v>13.079999999999977</v>
      </c>
      <c r="B212" s="1">
        <v>454</v>
      </c>
      <c r="C212" s="3">
        <f t="shared" si="95"/>
        <v>5.789999999999956</v>
      </c>
      <c r="D212" s="1">
        <v>542</v>
      </c>
      <c r="E212" s="3">
        <f t="shared" si="96"/>
        <v>10.089999999999955</v>
      </c>
      <c r="F212" s="1">
        <v>491</v>
      </c>
      <c r="I212" s="3">
        <v>61.94</v>
      </c>
      <c r="J212" s="1">
        <f t="shared" si="87"/>
        <v>350</v>
      </c>
      <c r="K212" s="5">
        <f t="shared" si="99"/>
        <v>19.2</v>
      </c>
      <c r="L212">
        <f t="shared" si="100"/>
        <v>415</v>
      </c>
      <c r="M212" s="3">
        <v>28.94</v>
      </c>
      <c r="N212" s="1">
        <f t="shared" si="97"/>
        <v>444</v>
      </c>
      <c r="Q212" s="1">
        <v>42.58</v>
      </c>
      <c r="R212" s="1">
        <f t="shared" si="98"/>
        <v>480</v>
      </c>
      <c r="S212" s="16" t="s">
        <v>236</v>
      </c>
      <c r="T212" s="1">
        <f t="shared" si="84"/>
        <v>290</v>
      </c>
    </row>
    <row r="213" spans="1:20" ht="12.75">
      <c r="A213" s="3">
        <f t="shared" si="85"/>
        <v>13.089999999999977</v>
      </c>
      <c r="B213" s="1">
        <v>453</v>
      </c>
      <c r="C213" s="3">
        <f aca="true" t="shared" si="101" ref="C213:C228">C212+0.01</f>
        <v>5.799999999999955</v>
      </c>
      <c r="D213" s="1">
        <v>544</v>
      </c>
      <c r="E213" s="3">
        <f aca="true" t="shared" si="102" ref="E213:E228">E212+0.01</f>
        <v>10.099999999999955</v>
      </c>
      <c r="F213" s="1">
        <v>492</v>
      </c>
      <c r="I213" s="3">
        <v>61.97</v>
      </c>
      <c r="J213" s="1">
        <f t="shared" si="87"/>
        <v>349</v>
      </c>
      <c r="K213" s="5">
        <v>19.21</v>
      </c>
      <c r="L213">
        <f t="shared" si="100"/>
        <v>414</v>
      </c>
      <c r="M213" s="3">
        <v>29</v>
      </c>
      <c r="N213" s="1">
        <f aca="true" t="shared" si="103" ref="N213:N228">N212+1</f>
        <v>445</v>
      </c>
      <c r="Q213" s="1">
        <v>42.66</v>
      </c>
      <c r="R213" s="1">
        <f aca="true" t="shared" si="104" ref="R213:R228">R212+1</f>
        <v>481</v>
      </c>
      <c r="S213" s="16" t="s">
        <v>237</v>
      </c>
      <c r="T213" s="1">
        <f t="shared" si="84"/>
        <v>289</v>
      </c>
    </row>
    <row r="214" spans="1:20" ht="12.75">
      <c r="A214" s="3">
        <f t="shared" si="85"/>
        <v>13.099999999999977</v>
      </c>
      <c r="B214" s="1">
        <v>451</v>
      </c>
      <c r="C214" s="3">
        <f t="shared" si="101"/>
        <v>5.809999999999955</v>
      </c>
      <c r="D214" s="1">
        <v>546</v>
      </c>
      <c r="E214" s="3">
        <f t="shared" si="102"/>
        <v>10.109999999999955</v>
      </c>
      <c r="F214" s="1">
        <v>492</v>
      </c>
      <c r="I214" s="3">
        <v>62</v>
      </c>
      <c r="J214" s="1">
        <f t="shared" si="87"/>
        <v>348</v>
      </c>
      <c r="K214" s="5">
        <f t="shared" si="99"/>
        <v>19.229999999999993</v>
      </c>
      <c r="L214">
        <f t="shared" si="100"/>
        <v>413</v>
      </c>
      <c r="M214" s="1">
        <v>29.04</v>
      </c>
      <c r="N214" s="1">
        <f t="shared" si="103"/>
        <v>446</v>
      </c>
      <c r="Q214" s="1">
        <v>42.72</v>
      </c>
      <c r="R214" s="1">
        <f t="shared" si="104"/>
        <v>482</v>
      </c>
      <c r="S214" s="16" t="s">
        <v>238</v>
      </c>
      <c r="T214" s="1">
        <f t="shared" si="84"/>
        <v>288</v>
      </c>
    </row>
    <row r="215" spans="1:20" ht="12.75">
      <c r="A215" s="3">
        <f t="shared" si="85"/>
        <v>13.109999999999976</v>
      </c>
      <c r="B215" s="1">
        <v>449</v>
      </c>
      <c r="C215" s="3">
        <f t="shared" si="101"/>
        <v>5.819999999999955</v>
      </c>
      <c r="D215" s="1">
        <v>548</v>
      </c>
      <c r="E215" s="3">
        <f t="shared" si="102"/>
        <v>10.119999999999955</v>
      </c>
      <c r="F215" s="1">
        <v>493</v>
      </c>
      <c r="I215" s="3">
        <v>62.03</v>
      </c>
      <c r="J215" s="1">
        <f t="shared" si="87"/>
        <v>347</v>
      </c>
      <c r="K215" s="5">
        <f t="shared" si="99"/>
        <v>19.239999999999995</v>
      </c>
      <c r="L215">
        <f t="shared" si="100"/>
        <v>412</v>
      </c>
      <c r="M215" s="1">
        <v>29.1</v>
      </c>
      <c r="N215" s="1">
        <f t="shared" si="103"/>
        <v>447</v>
      </c>
      <c r="Q215" s="1">
        <v>42.78</v>
      </c>
      <c r="R215" s="1">
        <f t="shared" si="104"/>
        <v>483</v>
      </c>
      <c r="S215" s="16" t="s">
        <v>239</v>
      </c>
      <c r="T215" s="1">
        <f t="shared" si="84"/>
        <v>287</v>
      </c>
    </row>
    <row r="216" spans="1:20" ht="12.75">
      <c r="A216" s="3">
        <f t="shared" si="85"/>
        <v>13.119999999999976</v>
      </c>
      <c r="B216" s="1">
        <v>448</v>
      </c>
      <c r="C216" s="3">
        <f t="shared" si="101"/>
        <v>5.829999999999955</v>
      </c>
      <c r="D216" s="1">
        <v>550</v>
      </c>
      <c r="E216" s="3">
        <f t="shared" si="102"/>
        <v>10.129999999999955</v>
      </c>
      <c r="F216" s="1">
        <v>493</v>
      </c>
      <c r="I216" s="3">
        <v>62.06</v>
      </c>
      <c r="J216" s="1">
        <f t="shared" si="87"/>
        <v>346</v>
      </c>
      <c r="K216" s="5">
        <f t="shared" si="99"/>
        <v>19.249999999999996</v>
      </c>
      <c r="L216">
        <f t="shared" si="100"/>
        <v>411</v>
      </c>
      <c r="M216" s="1">
        <v>29.14</v>
      </c>
      <c r="N216" s="1">
        <f t="shared" si="103"/>
        <v>448</v>
      </c>
      <c r="Q216" s="1">
        <v>42.86</v>
      </c>
      <c r="R216" s="1">
        <f t="shared" si="104"/>
        <v>484</v>
      </c>
      <c r="S216" s="16" t="s">
        <v>240</v>
      </c>
      <c r="T216" s="1">
        <f t="shared" si="84"/>
        <v>286</v>
      </c>
    </row>
    <row r="217" spans="1:20" ht="12.75">
      <c r="A217" s="3">
        <f t="shared" si="85"/>
        <v>13.129999999999976</v>
      </c>
      <c r="B217" s="1">
        <v>446</v>
      </c>
      <c r="C217" s="3">
        <f t="shared" si="101"/>
        <v>5.839999999999955</v>
      </c>
      <c r="D217" s="1">
        <v>552</v>
      </c>
      <c r="E217" s="3">
        <f t="shared" si="102"/>
        <v>10.139999999999954</v>
      </c>
      <c r="F217" s="1">
        <v>494</v>
      </c>
      <c r="I217" s="3">
        <v>62.09</v>
      </c>
      <c r="J217" s="1">
        <f t="shared" si="87"/>
        <v>345</v>
      </c>
      <c r="K217" s="5">
        <f t="shared" si="99"/>
        <v>19.259999999999998</v>
      </c>
      <c r="L217">
        <f t="shared" si="100"/>
        <v>410</v>
      </c>
      <c r="M217" s="1">
        <v>29.2</v>
      </c>
      <c r="N217" s="1">
        <f t="shared" si="103"/>
        <v>449</v>
      </c>
      <c r="Q217" s="1">
        <v>42.92</v>
      </c>
      <c r="R217" s="1">
        <f t="shared" si="104"/>
        <v>485</v>
      </c>
      <c r="S217" s="16" t="s">
        <v>241</v>
      </c>
      <c r="T217" s="1">
        <f t="shared" si="84"/>
        <v>285</v>
      </c>
    </row>
    <row r="218" spans="1:20" ht="12.75">
      <c r="A218" s="3">
        <f t="shared" si="85"/>
        <v>13.139999999999976</v>
      </c>
      <c r="B218" s="1">
        <v>444</v>
      </c>
      <c r="C218" s="3">
        <f t="shared" si="101"/>
        <v>5.849999999999954</v>
      </c>
      <c r="D218" s="1">
        <v>554</v>
      </c>
      <c r="E218" s="3">
        <f t="shared" si="102"/>
        <v>10.149999999999954</v>
      </c>
      <c r="F218" s="1">
        <v>495</v>
      </c>
      <c r="I218" s="3">
        <v>62.13</v>
      </c>
      <c r="J218" s="1">
        <f t="shared" si="87"/>
        <v>344</v>
      </c>
      <c r="K218" s="5">
        <f t="shared" si="99"/>
        <v>19.27</v>
      </c>
      <c r="L218">
        <f t="shared" si="100"/>
        <v>409</v>
      </c>
      <c r="M218" s="1">
        <v>29.24</v>
      </c>
      <c r="N218" s="1">
        <f t="shared" si="103"/>
        <v>450</v>
      </c>
      <c r="Q218" s="1">
        <v>43</v>
      </c>
      <c r="R218" s="1">
        <f t="shared" si="104"/>
        <v>486</v>
      </c>
      <c r="S218" s="16" t="s">
        <v>242</v>
      </c>
      <c r="T218" s="1">
        <f t="shared" si="84"/>
        <v>284</v>
      </c>
    </row>
    <row r="219" spans="1:20" ht="12.75">
      <c r="A219" s="3">
        <f t="shared" si="85"/>
        <v>13.149999999999975</v>
      </c>
      <c r="B219" s="1">
        <v>443</v>
      </c>
      <c r="C219" s="3">
        <f t="shared" si="101"/>
        <v>5.859999999999954</v>
      </c>
      <c r="D219" s="1">
        <v>556</v>
      </c>
      <c r="E219" s="3">
        <f t="shared" si="102"/>
        <v>10.159999999999954</v>
      </c>
      <c r="F219" s="1">
        <v>495</v>
      </c>
      <c r="I219" s="3">
        <v>62.16</v>
      </c>
      <c r="J219" s="1">
        <f t="shared" si="87"/>
        <v>343</v>
      </c>
      <c r="K219" s="5">
        <v>19.28</v>
      </c>
      <c r="L219">
        <f t="shared" si="100"/>
        <v>408</v>
      </c>
      <c r="M219" s="1">
        <v>29.3</v>
      </c>
      <c r="N219" s="1">
        <f t="shared" si="103"/>
        <v>451</v>
      </c>
      <c r="Q219" s="1">
        <v>43.06</v>
      </c>
      <c r="R219" s="1">
        <f t="shared" si="104"/>
        <v>487</v>
      </c>
      <c r="S219" s="16" t="s">
        <v>243</v>
      </c>
      <c r="T219" s="1">
        <f t="shared" si="84"/>
        <v>283</v>
      </c>
    </row>
    <row r="220" spans="1:20" ht="12.75">
      <c r="A220" s="3">
        <f t="shared" si="85"/>
        <v>13.159999999999975</v>
      </c>
      <c r="B220" s="1">
        <v>441</v>
      </c>
      <c r="C220" s="3">
        <f t="shared" si="101"/>
        <v>5.869999999999954</v>
      </c>
      <c r="D220" s="1">
        <v>559</v>
      </c>
      <c r="E220" s="3">
        <f t="shared" si="102"/>
        <v>10.169999999999954</v>
      </c>
      <c r="F220" s="1">
        <v>496</v>
      </c>
      <c r="I220" s="3">
        <v>62.19</v>
      </c>
      <c r="J220" s="1">
        <f t="shared" si="87"/>
        <v>342</v>
      </c>
      <c r="K220" s="5">
        <f t="shared" si="99"/>
        <v>19.299999999999994</v>
      </c>
      <c r="L220">
        <f t="shared" si="100"/>
        <v>407</v>
      </c>
      <c r="M220" s="1">
        <v>29.36</v>
      </c>
      <c r="N220" s="1">
        <f t="shared" si="103"/>
        <v>452</v>
      </c>
      <c r="Q220" s="1">
        <v>43.14</v>
      </c>
      <c r="R220" s="1">
        <f t="shared" si="104"/>
        <v>488</v>
      </c>
      <c r="S220" s="16" t="s">
        <v>244</v>
      </c>
      <c r="T220" s="1">
        <f t="shared" si="84"/>
        <v>282</v>
      </c>
    </row>
    <row r="221" spans="1:20" ht="12.75">
      <c r="A221" s="3">
        <f t="shared" si="85"/>
        <v>13.169999999999975</v>
      </c>
      <c r="B221" s="1">
        <v>439</v>
      </c>
      <c r="C221" s="3">
        <f t="shared" si="101"/>
        <v>5.879999999999954</v>
      </c>
      <c r="D221" s="1">
        <v>561</v>
      </c>
      <c r="E221" s="3">
        <f t="shared" si="102"/>
        <v>10.179999999999954</v>
      </c>
      <c r="F221" s="1">
        <v>496</v>
      </c>
      <c r="I221" s="3">
        <v>62.22</v>
      </c>
      <c r="J221" s="1">
        <f t="shared" si="87"/>
        <v>341</v>
      </c>
      <c r="K221" s="5">
        <f t="shared" si="99"/>
        <v>19.309999999999995</v>
      </c>
      <c r="L221">
        <f t="shared" si="100"/>
        <v>406</v>
      </c>
      <c r="M221" s="1">
        <v>29.4</v>
      </c>
      <c r="N221" s="1">
        <f t="shared" si="103"/>
        <v>453</v>
      </c>
      <c r="Q221" s="1">
        <v>43.2</v>
      </c>
      <c r="R221" s="1">
        <f t="shared" si="104"/>
        <v>489</v>
      </c>
      <c r="S221" s="16" t="s">
        <v>245</v>
      </c>
      <c r="T221" s="1">
        <f t="shared" si="84"/>
        <v>281</v>
      </c>
    </row>
    <row r="222" spans="1:20" ht="12.75">
      <c r="A222" s="3">
        <f t="shared" si="85"/>
        <v>13.179999999999975</v>
      </c>
      <c r="B222" s="1">
        <v>438</v>
      </c>
      <c r="C222" s="3">
        <f t="shared" si="101"/>
        <v>5.8899999999999535</v>
      </c>
      <c r="D222" s="1">
        <v>563</v>
      </c>
      <c r="E222" s="3">
        <f t="shared" si="102"/>
        <v>10.189999999999953</v>
      </c>
      <c r="F222" s="1">
        <v>497</v>
      </c>
      <c r="I222" s="3">
        <v>62.25</v>
      </c>
      <c r="J222" s="1">
        <f t="shared" si="87"/>
        <v>340</v>
      </c>
      <c r="K222" s="5">
        <f aca="true" t="shared" si="105" ref="K222:K237">K223-0.01</f>
        <v>19.319999999999997</v>
      </c>
      <c r="L222">
        <f t="shared" si="100"/>
        <v>405</v>
      </c>
      <c r="M222" s="1">
        <v>29.46</v>
      </c>
      <c r="N222" s="1">
        <f t="shared" si="103"/>
        <v>454</v>
      </c>
      <c r="Q222" s="1">
        <v>43.26</v>
      </c>
      <c r="R222" s="1">
        <f t="shared" si="104"/>
        <v>490</v>
      </c>
      <c r="S222" s="16" t="s">
        <v>246</v>
      </c>
      <c r="T222" s="1">
        <f t="shared" si="84"/>
        <v>280</v>
      </c>
    </row>
    <row r="223" spans="1:20" ht="12.75">
      <c r="A223" s="3">
        <f t="shared" si="85"/>
        <v>13.189999999999975</v>
      </c>
      <c r="B223" s="1">
        <v>436</v>
      </c>
      <c r="C223" s="3">
        <f t="shared" si="101"/>
        <v>5.899999999999953</v>
      </c>
      <c r="D223" s="1">
        <v>565</v>
      </c>
      <c r="E223" s="3">
        <f t="shared" si="102"/>
        <v>10.199999999999953</v>
      </c>
      <c r="F223" s="1">
        <v>498</v>
      </c>
      <c r="I223" s="3">
        <v>62.29</v>
      </c>
      <c r="J223" s="1">
        <f t="shared" si="87"/>
        <v>339</v>
      </c>
      <c r="K223" s="5">
        <f t="shared" si="105"/>
        <v>19.33</v>
      </c>
      <c r="L223">
        <f t="shared" si="100"/>
        <v>404</v>
      </c>
      <c r="M223" s="1">
        <v>29.5</v>
      </c>
      <c r="N223" s="1">
        <f t="shared" si="103"/>
        <v>455</v>
      </c>
      <c r="Q223" s="1">
        <v>43.34</v>
      </c>
      <c r="R223" s="1">
        <f t="shared" si="104"/>
        <v>491</v>
      </c>
      <c r="S223" s="16" t="s">
        <v>247</v>
      </c>
      <c r="T223" s="1">
        <f t="shared" si="84"/>
        <v>279</v>
      </c>
    </row>
    <row r="224" spans="1:20" ht="12.75">
      <c r="A224" s="3">
        <f t="shared" si="85"/>
        <v>13.199999999999974</v>
      </c>
      <c r="B224" s="1">
        <v>434</v>
      </c>
      <c r="C224" s="3">
        <f t="shared" si="101"/>
        <v>5.909999999999953</v>
      </c>
      <c r="D224" s="1">
        <v>567</v>
      </c>
      <c r="E224" s="3">
        <f t="shared" si="102"/>
        <v>10.209999999999953</v>
      </c>
      <c r="F224" s="1">
        <v>498</v>
      </c>
      <c r="I224" s="3">
        <v>62.32</v>
      </c>
      <c r="J224" s="1">
        <f t="shared" si="87"/>
        <v>338</v>
      </c>
      <c r="K224" s="5">
        <f t="shared" si="105"/>
        <v>19.34</v>
      </c>
      <c r="L224">
        <f t="shared" si="100"/>
        <v>403</v>
      </c>
      <c r="M224" s="1">
        <v>29.56</v>
      </c>
      <c r="N224" s="1">
        <f t="shared" si="103"/>
        <v>456</v>
      </c>
      <c r="Q224" s="1">
        <v>43.4</v>
      </c>
      <c r="R224" s="1">
        <f t="shared" si="104"/>
        <v>492</v>
      </c>
      <c r="S224" s="16" t="s">
        <v>248</v>
      </c>
      <c r="T224" s="1">
        <f t="shared" si="84"/>
        <v>278</v>
      </c>
    </row>
    <row r="225" spans="1:20" ht="12.75">
      <c r="A225" s="3">
        <f t="shared" si="85"/>
        <v>13.209999999999974</v>
      </c>
      <c r="B225" s="1">
        <v>433</v>
      </c>
      <c r="C225" s="3">
        <f t="shared" si="101"/>
        <v>5.919999999999953</v>
      </c>
      <c r="D225" s="1">
        <v>569</v>
      </c>
      <c r="E225" s="3">
        <f t="shared" si="102"/>
        <v>10.219999999999953</v>
      </c>
      <c r="F225" s="1">
        <v>499</v>
      </c>
      <c r="I225" s="3">
        <v>62.35</v>
      </c>
      <c r="J225" s="1">
        <f t="shared" si="87"/>
        <v>337</v>
      </c>
      <c r="K225" s="5">
        <v>19.35</v>
      </c>
      <c r="L225">
        <f t="shared" si="100"/>
        <v>402</v>
      </c>
      <c r="M225" s="1">
        <v>29.6</v>
      </c>
      <c r="N225" s="1">
        <f t="shared" si="103"/>
        <v>457</v>
      </c>
      <c r="Q225" s="1">
        <v>43.48</v>
      </c>
      <c r="R225" s="1">
        <f t="shared" si="104"/>
        <v>493</v>
      </c>
      <c r="S225" s="16" t="s">
        <v>249</v>
      </c>
      <c r="T225" s="1">
        <f t="shared" si="84"/>
        <v>277</v>
      </c>
    </row>
    <row r="226" spans="1:20" ht="12.75">
      <c r="A226" s="3">
        <f t="shared" si="85"/>
        <v>13.219999999999974</v>
      </c>
      <c r="B226" s="1">
        <v>431</v>
      </c>
      <c r="C226" s="3">
        <f t="shared" si="101"/>
        <v>5.929999999999953</v>
      </c>
      <c r="D226" s="1">
        <v>571</v>
      </c>
      <c r="E226" s="3">
        <f t="shared" si="102"/>
        <v>10.229999999999952</v>
      </c>
      <c r="F226" s="1">
        <v>499</v>
      </c>
      <c r="I226" s="3">
        <v>62.38</v>
      </c>
      <c r="J226" s="1">
        <f t="shared" si="87"/>
        <v>336</v>
      </c>
      <c r="K226" s="5">
        <f t="shared" si="105"/>
        <v>19.369999999999994</v>
      </c>
      <c r="L226">
        <f t="shared" si="100"/>
        <v>401</v>
      </c>
      <c r="M226" s="1">
        <v>29.66</v>
      </c>
      <c r="N226" s="1">
        <f t="shared" si="103"/>
        <v>458</v>
      </c>
      <c r="Q226" s="1">
        <v>43.54</v>
      </c>
      <c r="R226" s="1">
        <f t="shared" si="104"/>
        <v>494</v>
      </c>
      <c r="S226" s="16" t="s">
        <v>250</v>
      </c>
      <c r="T226" s="1">
        <f t="shared" si="84"/>
        <v>276</v>
      </c>
    </row>
    <row r="227" spans="1:20" ht="12.75">
      <c r="A227" s="3">
        <f t="shared" si="85"/>
        <v>13.229999999999974</v>
      </c>
      <c r="B227" s="1">
        <v>430</v>
      </c>
      <c r="C227" s="3">
        <f t="shared" si="101"/>
        <v>5.939999999999952</v>
      </c>
      <c r="D227" s="1">
        <v>574</v>
      </c>
      <c r="E227" s="3">
        <f t="shared" si="102"/>
        <v>10.239999999999952</v>
      </c>
      <c r="F227" s="1">
        <v>500</v>
      </c>
      <c r="I227" s="3">
        <v>62.42</v>
      </c>
      <c r="J227" s="1">
        <f t="shared" si="87"/>
        <v>335</v>
      </c>
      <c r="K227" s="5">
        <f t="shared" si="105"/>
        <v>19.379999999999995</v>
      </c>
      <c r="L227">
        <f aca="true" t="shared" si="106" ref="L227:L242">L228+1</f>
        <v>400</v>
      </c>
      <c r="M227" s="1">
        <v>29.7</v>
      </c>
      <c r="N227" s="1">
        <f t="shared" si="103"/>
        <v>459</v>
      </c>
      <c r="Q227" s="1">
        <v>43.62</v>
      </c>
      <c r="R227" s="1">
        <f t="shared" si="104"/>
        <v>495</v>
      </c>
      <c r="S227" s="16" t="s">
        <v>251</v>
      </c>
      <c r="T227" s="1">
        <f t="shared" si="84"/>
        <v>275</v>
      </c>
    </row>
    <row r="228" spans="1:20" ht="12.75">
      <c r="A228" s="3">
        <f t="shared" si="85"/>
        <v>13.239999999999974</v>
      </c>
      <c r="B228" s="1">
        <v>428</v>
      </c>
      <c r="C228" s="3">
        <f t="shared" si="101"/>
        <v>5.949999999999952</v>
      </c>
      <c r="D228" s="1">
        <v>576</v>
      </c>
      <c r="E228" s="3">
        <f t="shared" si="102"/>
        <v>10.249999999999952</v>
      </c>
      <c r="F228" s="1">
        <v>501</v>
      </c>
      <c r="I228" s="3">
        <v>62.45</v>
      </c>
      <c r="J228" s="1">
        <f t="shared" si="87"/>
        <v>334</v>
      </c>
      <c r="K228" s="5">
        <f t="shared" si="105"/>
        <v>19.389999999999997</v>
      </c>
      <c r="L228">
        <f t="shared" si="106"/>
        <v>399</v>
      </c>
      <c r="M228" s="1">
        <v>29.76</v>
      </c>
      <c r="N228" s="1">
        <f t="shared" si="103"/>
        <v>460</v>
      </c>
      <c r="Q228" s="1">
        <v>43.68</v>
      </c>
      <c r="R228" s="1">
        <f t="shared" si="104"/>
        <v>496</v>
      </c>
      <c r="S228" s="16" t="s">
        <v>252</v>
      </c>
      <c r="T228" s="1">
        <f t="shared" si="84"/>
        <v>274</v>
      </c>
    </row>
    <row r="229" spans="1:20" ht="12.75">
      <c r="A229" s="3">
        <f t="shared" si="85"/>
        <v>13.249999999999973</v>
      </c>
      <c r="B229" s="1">
        <v>426</v>
      </c>
      <c r="C229" s="3">
        <f aca="true" t="shared" si="107" ref="C229:C244">C228+0.01</f>
        <v>5.959999999999952</v>
      </c>
      <c r="D229" s="1">
        <v>578</v>
      </c>
      <c r="E229" s="3">
        <f aca="true" t="shared" si="108" ref="E229:E244">E228+0.01</f>
        <v>10.259999999999952</v>
      </c>
      <c r="F229" s="1">
        <v>501</v>
      </c>
      <c r="I229" s="3">
        <v>62.48</v>
      </c>
      <c r="J229" s="1">
        <f t="shared" si="87"/>
        <v>333</v>
      </c>
      <c r="K229" s="5">
        <f t="shared" si="105"/>
        <v>19.4</v>
      </c>
      <c r="L229">
        <f t="shared" si="106"/>
        <v>398</v>
      </c>
      <c r="M229" s="1">
        <v>29.8</v>
      </c>
      <c r="N229" s="1">
        <f aca="true" t="shared" si="109" ref="N229:N244">N228+1</f>
        <v>461</v>
      </c>
      <c r="Q229" s="1">
        <v>43.74</v>
      </c>
      <c r="R229" s="1">
        <f aca="true" t="shared" si="110" ref="R229:R244">R228+1</f>
        <v>497</v>
      </c>
      <c r="S229" s="16" t="s">
        <v>253</v>
      </c>
      <c r="T229" s="1">
        <f t="shared" si="84"/>
        <v>273</v>
      </c>
    </row>
    <row r="230" spans="1:20" ht="12.75">
      <c r="A230" s="3">
        <f t="shared" si="85"/>
        <v>13.259999999999973</v>
      </c>
      <c r="B230" s="1">
        <v>425</v>
      </c>
      <c r="C230" s="3">
        <f t="shared" si="107"/>
        <v>5.969999999999952</v>
      </c>
      <c r="D230" s="1">
        <v>580</v>
      </c>
      <c r="E230" s="3">
        <f t="shared" si="108"/>
        <v>10.269999999999952</v>
      </c>
      <c r="F230" s="1">
        <v>502</v>
      </c>
      <c r="I230" s="3">
        <v>62.51</v>
      </c>
      <c r="J230" s="1">
        <f t="shared" si="87"/>
        <v>332</v>
      </c>
      <c r="K230" s="5">
        <v>19.41</v>
      </c>
      <c r="L230">
        <f t="shared" si="106"/>
        <v>397</v>
      </c>
      <c r="M230" s="1">
        <v>29.86</v>
      </c>
      <c r="N230" s="1">
        <f t="shared" si="109"/>
        <v>462</v>
      </c>
      <c r="Q230" s="1">
        <v>43.82</v>
      </c>
      <c r="R230" s="1">
        <f t="shared" si="110"/>
        <v>498</v>
      </c>
      <c r="S230" s="16" t="s">
        <v>254</v>
      </c>
      <c r="T230" s="1">
        <f t="shared" si="84"/>
        <v>272</v>
      </c>
    </row>
    <row r="231" spans="1:20" ht="12.75">
      <c r="A231" s="3">
        <f t="shared" si="85"/>
        <v>13.269999999999973</v>
      </c>
      <c r="B231" s="1">
        <v>423</v>
      </c>
      <c r="C231" s="3">
        <f t="shared" si="107"/>
        <v>5.979999999999952</v>
      </c>
      <c r="D231" s="1">
        <v>582</v>
      </c>
      <c r="E231" s="3">
        <f t="shared" si="108"/>
        <v>10.279999999999951</v>
      </c>
      <c r="F231" s="1">
        <v>502</v>
      </c>
      <c r="I231" s="3">
        <v>62.55</v>
      </c>
      <c r="J231" s="1">
        <f t="shared" si="87"/>
        <v>331</v>
      </c>
      <c r="K231" s="5">
        <f t="shared" si="105"/>
        <v>19.429999999999993</v>
      </c>
      <c r="L231">
        <f t="shared" si="106"/>
        <v>396</v>
      </c>
      <c r="M231" s="1">
        <v>29.92</v>
      </c>
      <c r="N231" s="1">
        <f t="shared" si="109"/>
        <v>463</v>
      </c>
      <c r="Q231" s="1">
        <v>43.88</v>
      </c>
      <c r="R231" s="1">
        <f t="shared" si="110"/>
        <v>499</v>
      </c>
      <c r="S231" s="16" t="s">
        <v>255</v>
      </c>
      <c r="T231" s="1">
        <f t="shared" si="84"/>
        <v>271</v>
      </c>
    </row>
    <row r="232" spans="1:20" ht="12.75">
      <c r="A232" s="3">
        <f t="shared" si="85"/>
        <v>13.279999999999973</v>
      </c>
      <c r="B232" s="1">
        <v>421</v>
      </c>
      <c r="C232" s="3">
        <f t="shared" si="107"/>
        <v>5.989999999999951</v>
      </c>
      <c r="D232" s="1">
        <v>584</v>
      </c>
      <c r="E232" s="3">
        <f t="shared" si="108"/>
        <v>10.289999999999951</v>
      </c>
      <c r="F232" s="1">
        <v>503</v>
      </c>
      <c r="I232" s="3">
        <v>62.58</v>
      </c>
      <c r="J232" s="1">
        <f t="shared" si="87"/>
        <v>330</v>
      </c>
      <c r="K232" s="5">
        <f t="shared" si="105"/>
        <v>19.439999999999994</v>
      </c>
      <c r="L232">
        <f t="shared" si="106"/>
        <v>395</v>
      </c>
      <c r="M232" s="1">
        <v>29.96</v>
      </c>
      <c r="N232" s="1">
        <f t="shared" si="109"/>
        <v>464</v>
      </c>
      <c r="Q232" s="1">
        <v>43.96</v>
      </c>
      <c r="R232" s="1">
        <f t="shared" si="110"/>
        <v>500</v>
      </c>
      <c r="S232" s="16" t="s">
        <v>256</v>
      </c>
      <c r="T232" s="1">
        <f aca="true" t="shared" si="111" ref="T232:T295">T231-1</f>
        <v>270</v>
      </c>
    </row>
    <row r="233" spans="1:20" ht="12.75">
      <c r="A233" s="3">
        <f t="shared" si="85"/>
        <v>13.289999999999973</v>
      </c>
      <c r="B233" s="1">
        <v>420</v>
      </c>
      <c r="C233" s="3">
        <f t="shared" si="107"/>
        <v>5.999999999999951</v>
      </c>
      <c r="D233" s="1">
        <v>587</v>
      </c>
      <c r="E233" s="3">
        <f t="shared" si="108"/>
        <v>10.299999999999951</v>
      </c>
      <c r="F233" s="1">
        <v>504</v>
      </c>
      <c r="I233" s="3">
        <v>62.61</v>
      </c>
      <c r="J233" s="1">
        <f t="shared" si="87"/>
        <v>329</v>
      </c>
      <c r="K233" s="5">
        <f t="shared" si="105"/>
        <v>19.449999999999996</v>
      </c>
      <c r="L233">
        <f t="shared" si="106"/>
        <v>394</v>
      </c>
      <c r="M233" s="1">
        <v>30.02</v>
      </c>
      <c r="N233" s="1">
        <f t="shared" si="109"/>
        <v>465</v>
      </c>
      <c r="Q233" s="1">
        <v>44.02</v>
      </c>
      <c r="R233" s="1">
        <f t="shared" si="110"/>
        <v>501</v>
      </c>
      <c r="S233" s="16" t="s">
        <v>257</v>
      </c>
      <c r="T233" s="1">
        <f t="shared" si="111"/>
        <v>269</v>
      </c>
    </row>
    <row r="234" spans="1:20" ht="12.75">
      <c r="A234" s="3">
        <f t="shared" si="85"/>
        <v>13.299999999999972</v>
      </c>
      <c r="B234" s="1">
        <v>418</v>
      </c>
      <c r="C234" s="3">
        <f t="shared" si="107"/>
        <v>6.009999999999951</v>
      </c>
      <c r="D234" s="1">
        <v>589</v>
      </c>
      <c r="E234" s="3">
        <f t="shared" si="108"/>
        <v>10.30999999999995</v>
      </c>
      <c r="F234" s="1">
        <v>504</v>
      </c>
      <c r="I234" s="3">
        <v>62.64</v>
      </c>
      <c r="J234" s="1">
        <f t="shared" si="87"/>
        <v>328</v>
      </c>
      <c r="K234" s="5">
        <f t="shared" si="105"/>
        <v>19.459999999999997</v>
      </c>
      <c r="L234">
        <f t="shared" si="106"/>
        <v>393</v>
      </c>
      <c r="M234" s="1">
        <v>30.06</v>
      </c>
      <c r="N234" s="1">
        <f t="shared" si="109"/>
        <v>466</v>
      </c>
      <c r="Q234" s="1">
        <v>44.08</v>
      </c>
      <c r="R234" s="1">
        <f t="shared" si="110"/>
        <v>502</v>
      </c>
      <c r="S234" s="16" t="s">
        <v>258</v>
      </c>
      <c r="T234" s="1">
        <f t="shared" si="111"/>
        <v>268</v>
      </c>
    </row>
    <row r="235" spans="1:20" ht="12.75">
      <c r="A235" s="3">
        <f t="shared" si="85"/>
        <v>13.309999999999972</v>
      </c>
      <c r="B235" s="1">
        <v>417</v>
      </c>
      <c r="C235" s="3">
        <f t="shared" si="107"/>
        <v>6.019999999999951</v>
      </c>
      <c r="D235" s="1">
        <v>591</v>
      </c>
      <c r="E235" s="3">
        <f t="shared" si="108"/>
        <v>10.31999999999995</v>
      </c>
      <c r="F235" s="1">
        <v>505</v>
      </c>
      <c r="I235" s="3">
        <v>62.68</v>
      </c>
      <c r="J235" s="1">
        <f t="shared" si="87"/>
        <v>327</v>
      </c>
      <c r="K235" s="5">
        <v>19.47</v>
      </c>
      <c r="L235">
        <f t="shared" si="106"/>
        <v>392</v>
      </c>
      <c r="M235" s="1">
        <v>30.12</v>
      </c>
      <c r="N235" s="1">
        <f t="shared" si="109"/>
        <v>467</v>
      </c>
      <c r="Q235" s="1">
        <v>44.16</v>
      </c>
      <c r="R235" s="1">
        <f t="shared" si="110"/>
        <v>503</v>
      </c>
      <c r="S235" s="16" t="s">
        <v>259</v>
      </c>
      <c r="T235" s="1">
        <f t="shared" si="111"/>
        <v>267</v>
      </c>
    </row>
    <row r="236" spans="1:20" ht="12.75">
      <c r="A236" s="3">
        <f aca="true" t="shared" si="112" ref="A236:A299">A235+0.01</f>
        <v>13.319999999999972</v>
      </c>
      <c r="B236" s="1">
        <v>415</v>
      </c>
      <c r="C236" s="3">
        <f t="shared" si="107"/>
        <v>6.0299999999999505</v>
      </c>
      <c r="D236" s="1">
        <v>593</v>
      </c>
      <c r="E236" s="3">
        <f t="shared" si="108"/>
        <v>10.32999999999995</v>
      </c>
      <c r="F236" s="1">
        <v>505</v>
      </c>
      <c r="I236" s="3">
        <v>62.71</v>
      </c>
      <c r="J236" s="1">
        <f t="shared" si="87"/>
        <v>326</v>
      </c>
      <c r="K236" s="5">
        <f t="shared" si="105"/>
        <v>19.489999999999995</v>
      </c>
      <c r="L236">
        <f t="shared" si="106"/>
        <v>391</v>
      </c>
      <c r="M236" s="1">
        <v>30.16</v>
      </c>
      <c r="N236" s="1">
        <f t="shared" si="109"/>
        <v>468</v>
      </c>
      <c r="Q236" s="1">
        <v>44.22</v>
      </c>
      <c r="R236" s="1">
        <f t="shared" si="110"/>
        <v>504</v>
      </c>
      <c r="S236" s="16" t="s">
        <v>260</v>
      </c>
      <c r="T236" s="1">
        <f t="shared" si="111"/>
        <v>266</v>
      </c>
    </row>
    <row r="237" spans="1:20" ht="12.75">
      <c r="A237" s="3">
        <f t="shared" si="112"/>
        <v>13.329999999999972</v>
      </c>
      <c r="B237" s="1">
        <v>413</v>
      </c>
      <c r="C237" s="3">
        <f t="shared" si="107"/>
        <v>6.03999999999995</v>
      </c>
      <c r="D237" s="1">
        <v>595</v>
      </c>
      <c r="E237" s="3">
        <f t="shared" si="108"/>
        <v>10.33999999999995</v>
      </c>
      <c r="F237" s="1">
        <v>506</v>
      </c>
      <c r="I237" s="3">
        <v>62.74</v>
      </c>
      <c r="J237" s="1">
        <f t="shared" si="87"/>
        <v>325</v>
      </c>
      <c r="K237" s="5">
        <f t="shared" si="105"/>
        <v>19.499999999999996</v>
      </c>
      <c r="L237">
        <f t="shared" si="106"/>
        <v>390</v>
      </c>
      <c r="M237" s="1">
        <v>30.22</v>
      </c>
      <c r="N237" s="1">
        <f t="shared" si="109"/>
        <v>469</v>
      </c>
      <c r="Q237" s="1">
        <v>44.3</v>
      </c>
      <c r="R237" s="1">
        <f t="shared" si="110"/>
        <v>505</v>
      </c>
      <c r="S237" s="16" t="s">
        <v>261</v>
      </c>
      <c r="T237" s="1">
        <f t="shared" si="111"/>
        <v>265</v>
      </c>
    </row>
    <row r="238" spans="1:20" ht="12.75">
      <c r="A238" s="3">
        <f t="shared" si="112"/>
        <v>13.339999999999971</v>
      </c>
      <c r="B238" s="1">
        <v>412</v>
      </c>
      <c r="C238" s="3">
        <f t="shared" si="107"/>
        <v>6.04999999999995</v>
      </c>
      <c r="D238" s="1">
        <v>597</v>
      </c>
      <c r="E238" s="3">
        <f t="shared" si="108"/>
        <v>10.34999999999995</v>
      </c>
      <c r="F238" s="1">
        <v>507</v>
      </c>
      <c r="I238" s="3">
        <v>62.77</v>
      </c>
      <c r="J238" s="1">
        <f t="shared" si="87"/>
        <v>324</v>
      </c>
      <c r="K238" s="5">
        <f aca="true" t="shared" si="113" ref="K238:K253">K239-0.01</f>
        <v>19.509999999999998</v>
      </c>
      <c r="L238">
        <f t="shared" si="106"/>
        <v>389</v>
      </c>
      <c r="M238" s="1">
        <v>30.26</v>
      </c>
      <c r="N238" s="1">
        <f t="shared" si="109"/>
        <v>470</v>
      </c>
      <c r="Q238" s="1">
        <v>44.36</v>
      </c>
      <c r="R238" s="1">
        <f t="shared" si="110"/>
        <v>506</v>
      </c>
      <c r="S238" s="16" t="s">
        <v>262</v>
      </c>
      <c r="T238" s="1">
        <f t="shared" si="111"/>
        <v>264</v>
      </c>
    </row>
    <row r="239" spans="1:20" ht="12.75">
      <c r="A239" s="3">
        <f t="shared" si="112"/>
        <v>13.349999999999971</v>
      </c>
      <c r="B239" s="1">
        <v>410</v>
      </c>
      <c r="C239" s="3">
        <f t="shared" si="107"/>
        <v>6.05999999999995</v>
      </c>
      <c r="D239" s="1">
        <v>600</v>
      </c>
      <c r="E239" s="3">
        <f t="shared" si="108"/>
        <v>10.35999999999995</v>
      </c>
      <c r="F239" s="1">
        <v>507</v>
      </c>
      <c r="I239" s="3">
        <v>62.81</v>
      </c>
      <c r="J239" s="1">
        <f t="shared" si="87"/>
        <v>323</v>
      </c>
      <c r="K239" s="5">
        <f t="shared" si="113"/>
        <v>19.52</v>
      </c>
      <c r="L239">
        <f t="shared" si="106"/>
        <v>388</v>
      </c>
      <c r="M239" s="1">
        <v>30.32</v>
      </c>
      <c r="N239" s="1">
        <f t="shared" si="109"/>
        <v>471</v>
      </c>
      <c r="Q239" s="1">
        <v>44.44</v>
      </c>
      <c r="R239" s="1">
        <f t="shared" si="110"/>
        <v>507</v>
      </c>
      <c r="S239" s="16" t="s">
        <v>263</v>
      </c>
      <c r="T239" s="1">
        <f t="shared" si="111"/>
        <v>263</v>
      </c>
    </row>
    <row r="240" spans="1:20" ht="12.75">
      <c r="A240" s="3">
        <f t="shared" si="112"/>
        <v>13.359999999999971</v>
      </c>
      <c r="B240" s="1">
        <v>409</v>
      </c>
      <c r="C240" s="3">
        <f t="shared" si="107"/>
        <v>6.06999999999995</v>
      </c>
      <c r="D240" s="1">
        <v>602</v>
      </c>
      <c r="E240" s="3">
        <f t="shared" si="108"/>
        <v>10.36999999999995</v>
      </c>
      <c r="F240" s="1">
        <v>508</v>
      </c>
      <c r="I240" s="3">
        <v>62.84</v>
      </c>
      <c r="J240" s="1">
        <f t="shared" si="87"/>
        <v>322</v>
      </c>
      <c r="K240" s="5">
        <v>19.53</v>
      </c>
      <c r="L240">
        <f t="shared" si="106"/>
        <v>387</v>
      </c>
      <c r="M240" s="1">
        <v>30.36</v>
      </c>
      <c r="N240" s="1">
        <f t="shared" si="109"/>
        <v>472</v>
      </c>
      <c r="Q240" s="1">
        <v>44.5</v>
      </c>
      <c r="R240" s="1">
        <f t="shared" si="110"/>
        <v>508</v>
      </c>
      <c r="S240" s="16" t="s">
        <v>264</v>
      </c>
      <c r="T240" s="1">
        <f t="shared" si="111"/>
        <v>262</v>
      </c>
    </row>
    <row r="241" spans="1:20" ht="12.75">
      <c r="A241" s="3">
        <f t="shared" si="112"/>
        <v>13.36999999999997</v>
      </c>
      <c r="B241" s="1">
        <v>407</v>
      </c>
      <c r="C241" s="3">
        <f t="shared" si="107"/>
        <v>6.0799999999999494</v>
      </c>
      <c r="D241" s="1">
        <v>604</v>
      </c>
      <c r="E241" s="3">
        <f t="shared" si="108"/>
        <v>10.37999999999995</v>
      </c>
      <c r="F241" s="1">
        <v>508</v>
      </c>
      <c r="I241" s="3">
        <v>62.87</v>
      </c>
      <c r="J241" s="1">
        <f t="shared" si="87"/>
        <v>321</v>
      </c>
      <c r="K241" s="5">
        <f t="shared" si="113"/>
        <v>19.549999999999994</v>
      </c>
      <c r="L241">
        <f t="shared" si="106"/>
        <v>386</v>
      </c>
      <c r="M241" s="1">
        <v>30.42</v>
      </c>
      <c r="N241" s="1">
        <f t="shared" si="109"/>
        <v>473</v>
      </c>
      <c r="Q241" s="1">
        <v>44.56</v>
      </c>
      <c r="R241" s="1">
        <f t="shared" si="110"/>
        <v>509</v>
      </c>
      <c r="S241" s="16" t="s">
        <v>265</v>
      </c>
      <c r="T241" s="1">
        <f t="shared" si="111"/>
        <v>261</v>
      </c>
    </row>
    <row r="242" spans="1:20" ht="12.75">
      <c r="A242" s="3">
        <f t="shared" si="112"/>
        <v>13.37999999999997</v>
      </c>
      <c r="B242" s="1">
        <v>405</v>
      </c>
      <c r="C242" s="3">
        <f t="shared" si="107"/>
        <v>6.089999999999949</v>
      </c>
      <c r="D242" s="1">
        <v>606</v>
      </c>
      <c r="E242" s="3">
        <f t="shared" si="108"/>
        <v>10.389999999999949</v>
      </c>
      <c r="F242" s="1">
        <v>509</v>
      </c>
      <c r="I242" s="3">
        <v>62.9</v>
      </c>
      <c r="J242" s="1">
        <f t="shared" si="87"/>
        <v>320</v>
      </c>
      <c r="K242" s="5">
        <f t="shared" si="113"/>
        <v>19.559999999999995</v>
      </c>
      <c r="L242">
        <f t="shared" si="106"/>
        <v>385</v>
      </c>
      <c r="M242" s="1">
        <v>30.48</v>
      </c>
      <c r="N242" s="1">
        <f t="shared" si="109"/>
        <v>474</v>
      </c>
      <c r="Q242" s="1">
        <v>44.64</v>
      </c>
      <c r="R242" s="1">
        <f t="shared" si="110"/>
        <v>510</v>
      </c>
      <c r="S242" s="16" t="s">
        <v>266</v>
      </c>
      <c r="T242" s="1">
        <f t="shared" si="111"/>
        <v>260</v>
      </c>
    </row>
    <row r="243" spans="1:20" ht="12.75">
      <c r="A243" s="3">
        <f t="shared" si="112"/>
        <v>13.38999999999997</v>
      </c>
      <c r="B243" s="1">
        <v>404</v>
      </c>
      <c r="C243" s="3">
        <f t="shared" si="107"/>
        <v>6.099999999999949</v>
      </c>
      <c r="D243" s="1">
        <v>608</v>
      </c>
      <c r="E243" s="3">
        <f t="shared" si="108"/>
        <v>10.399999999999949</v>
      </c>
      <c r="F243" s="1">
        <v>510</v>
      </c>
      <c r="I243" s="3">
        <v>62.94</v>
      </c>
      <c r="J243" s="1">
        <f aca="true" t="shared" si="114" ref="J243:J306">J242-1</f>
        <v>319</v>
      </c>
      <c r="K243" s="5">
        <f t="shared" si="113"/>
        <v>19.569999999999997</v>
      </c>
      <c r="L243">
        <f aca="true" t="shared" si="115" ref="L243:L258">L244+1</f>
        <v>384</v>
      </c>
      <c r="M243" s="1">
        <v>30.52</v>
      </c>
      <c r="N243" s="1">
        <f t="shared" si="109"/>
        <v>475</v>
      </c>
      <c r="Q243" s="1">
        <v>44.7</v>
      </c>
      <c r="R243" s="1">
        <f t="shared" si="110"/>
        <v>511</v>
      </c>
      <c r="S243" s="16" t="s">
        <v>267</v>
      </c>
      <c r="T243" s="1">
        <f t="shared" si="111"/>
        <v>259</v>
      </c>
    </row>
    <row r="244" spans="1:20" ht="12.75">
      <c r="A244" s="3">
        <f t="shared" si="112"/>
        <v>13.39999999999997</v>
      </c>
      <c r="B244" s="1">
        <v>402</v>
      </c>
      <c r="C244" s="3">
        <f t="shared" si="107"/>
        <v>6.109999999999949</v>
      </c>
      <c r="D244" s="1">
        <v>610</v>
      </c>
      <c r="E244" s="3">
        <f t="shared" si="108"/>
        <v>10.409999999999949</v>
      </c>
      <c r="F244" s="1">
        <v>510</v>
      </c>
      <c r="I244" s="3">
        <v>62.97</v>
      </c>
      <c r="J244" s="1">
        <f t="shared" si="114"/>
        <v>318</v>
      </c>
      <c r="K244" s="5">
        <f t="shared" si="113"/>
        <v>19.58</v>
      </c>
      <c r="L244">
        <f t="shared" si="115"/>
        <v>383</v>
      </c>
      <c r="M244" s="1">
        <v>30.58</v>
      </c>
      <c r="N244" s="1">
        <f t="shared" si="109"/>
        <v>476</v>
      </c>
      <c r="Q244" s="1">
        <v>44.78</v>
      </c>
      <c r="R244" s="1">
        <f t="shared" si="110"/>
        <v>512</v>
      </c>
      <c r="S244" s="16" t="s">
        <v>268</v>
      </c>
      <c r="T244" s="1">
        <f t="shared" si="111"/>
        <v>258</v>
      </c>
    </row>
    <row r="245" spans="1:20" ht="12.75">
      <c r="A245" s="3">
        <f t="shared" si="112"/>
        <v>13.40999999999997</v>
      </c>
      <c r="B245" s="1">
        <v>401</v>
      </c>
      <c r="C245" s="3">
        <f aca="true" t="shared" si="116" ref="C245:C260">C244+0.01</f>
        <v>6.119999999999949</v>
      </c>
      <c r="D245" s="1">
        <v>613</v>
      </c>
      <c r="E245" s="3">
        <f aca="true" t="shared" si="117" ref="E245:E260">E244+0.01</f>
        <v>10.419999999999948</v>
      </c>
      <c r="F245" s="1">
        <v>511</v>
      </c>
      <c r="I245" s="3">
        <v>63</v>
      </c>
      <c r="J245" s="1">
        <f t="shared" si="114"/>
        <v>317</v>
      </c>
      <c r="K245" s="5">
        <v>19.59</v>
      </c>
      <c r="L245">
        <f t="shared" si="115"/>
        <v>382</v>
      </c>
      <c r="M245" s="1">
        <v>30.62</v>
      </c>
      <c r="N245" s="1">
        <f aca="true" t="shared" si="118" ref="N245:N260">N244+1</f>
        <v>477</v>
      </c>
      <c r="Q245" s="1">
        <v>44.84</v>
      </c>
      <c r="R245" s="1">
        <f>R244+1</f>
        <v>513</v>
      </c>
      <c r="S245" s="16" t="s">
        <v>269</v>
      </c>
      <c r="T245" s="1">
        <f t="shared" si="111"/>
        <v>257</v>
      </c>
    </row>
    <row r="246" spans="1:20" ht="12.75">
      <c r="A246" s="3">
        <f t="shared" si="112"/>
        <v>13.41999999999997</v>
      </c>
      <c r="B246" s="1">
        <v>399</v>
      </c>
      <c r="C246" s="3">
        <f t="shared" si="116"/>
        <v>6.129999999999948</v>
      </c>
      <c r="D246" s="1">
        <v>615</v>
      </c>
      <c r="E246" s="3">
        <f t="shared" si="117"/>
        <v>10.429999999999948</v>
      </c>
      <c r="F246" s="1">
        <v>512</v>
      </c>
      <c r="I246" s="3">
        <v>63.04</v>
      </c>
      <c r="J246" s="1">
        <f t="shared" si="114"/>
        <v>316</v>
      </c>
      <c r="K246" s="5">
        <f t="shared" si="113"/>
        <v>19.609999999999996</v>
      </c>
      <c r="L246">
        <f t="shared" si="115"/>
        <v>381</v>
      </c>
      <c r="M246" s="1">
        <v>30.68</v>
      </c>
      <c r="N246" s="1">
        <f t="shared" si="118"/>
        <v>478</v>
      </c>
      <c r="Q246" s="1">
        <v>44.9</v>
      </c>
      <c r="R246" s="1">
        <f>R245+1</f>
        <v>514</v>
      </c>
      <c r="S246" s="16" t="s">
        <v>270</v>
      </c>
      <c r="T246" s="1">
        <f t="shared" si="111"/>
        <v>256</v>
      </c>
    </row>
    <row r="247" spans="1:20" ht="12.75">
      <c r="A247" s="3">
        <f t="shared" si="112"/>
        <v>13.42999999999997</v>
      </c>
      <c r="B247" s="1">
        <v>397</v>
      </c>
      <c r="C247" s="3">
        <f t="shared" si="116"/>
        <v>6.139999999999948</v>
      </c>
      <c r="D247" s="1">
        <v>617</v>
      </c>
      <c r="E247" s="3">
        <f t="shared" si="117"/>
        <v>10.439999999999948</v>
      </c>
      <c r="F247" s="1">
        <v>512</v>
      </c>
      <c r="I247" s="3">
        <v>63.07</v>
      </c>
      <c r="J247" s="1">
        <f t="shared" si="114"/>
        <v>315</v>
      </c>
      <c r="K247" s="5">
        <f t="shared" si="113"/>
        <v>19.619999999999997</v>
      </c>
      <c r="L247">
        <f t="shared" si="115"/>
        <v>380</v>
      </c>
      <c r="M247" s="1">
        <v>30.72</v>
      </c>
      <c r="N247" s="1">
        <f t="shared" si="118"/>
        <v>479</v>
      </c>
      <c r="Q247" s="1">
        <v>44.98</v>
      </c>
      <c r="R247" s="1">
        <f>R246+1</f>
        <v>515</v>
      </c>
      <c r="S247" s="16" t="s">
        <v>271</v>
      </c>
      <c r="T247" s="1">
        <f t="shared" si="111"/>
        <v>255</v>
      </c>
    </row>
    <row r="248" spans="1:20" ht="12.75">
      <c r="A248" s="3">
        <f t="shared" si="112"/>
        <v>13.43999999999997</v>
      </c>
      <c r="B248" s="1">
        <v>396</v>
      </c>
      <c r="C248" s="3">
        <f t="shared" si="116"/>
        <v>6.149999999999948</v>
      </c>
      <c r="D248" s="1">
        <v>619</v>
      </c>
      <c r="E248" s="3">
        <f t="shared" si="117"/>
        <v>10.449999999999948</v>
      </c>
      <c r="F248" s="1">
        <v>513</v>
      </c>
      <c r="I248" s="3">
        <v>63.1</v>
      </c>
      <c r="J248" s="1">
        <f t="shared" si="114"/>
        <v>314</v>
      </c>
      <c r="K248" s="5">
        <f t="shared" si="113"/>
        <v>19.63</v>
      </c>
      <c r="L248">
        <f t="shared" si="115"/>
        <v>379</v>
      </c>
      <c r="M248" s="1">
        <v>30.78</v>
      </c>
      <c r="N248" s="1">
        <f t="shared" si="118"/>
        <v>480</v>
      </c>
      <c r="Q248" s="1">
        <v>45.04</v>
      </c>
      <c r="R248" s="1">
        <f>R247+1</f>
        <v>516</v>
      </c>
      <c r="S248" s="16" t="s">
        <v>272</v>
      </c>
      <c r="T248" s="1">
        <f t="shared" si="111"/>
        <v>254</v>
      </c>
    </row>
    <row r="249" spans="1:20" ht="12.75">
      <c r="A249" s="3">
        <f t="shared" si="112"/>
        <v>13.449999999999969</v>
      </c>
      <c r="B249" s="1">
        <v>394</v>
      </c>
      <c r="C249" s="3">
        <f t="shared" si="116"/>
        <v>6.159999999999948</v>
      </c>
      <c r="D249" s="1">
        <v>621</v>
      </c>
      <c r="E249" s="3">
        <f t="shared" si="117"/>
        <v>10.459999999999948</v>
      </c>
      <c r="F249" s="1">
        <v>513</v>
      </c>
      <c r="I249" s="3">
        <v>63.14</v>
      </c>
      <c r="J249" s="1">
        <f t="shared" si="114"/>
        <v>313</v>
      </c>
      <c r="K249" s="5">
        <v>19.64</v>
      </c>
      <c r="L249">
        <f t="shared" si="115"/>
        <v>378</v>
      </c>
      <c r="M249" s="1">
        <v>30.82</v>
      </c>
      <c r="N249" s="1">
        <f t="shared" si="118"/>
        <v>481</v>
      </c>
      <c r="Q249" s="1">
        <v>45.12</v>
      </c>
      <c r="R249" s="1">
        <f>R248+1</f>
        <v>517</v>
      </c>
      <c r="S249" s="16" t="s">
        <v>273</v>
      </c>
      <c r="T249" s="1">
        <f t="shared" si="111"/>
        <v>253</v>
      </c>
    </row>
    <row r="250" spans="1:20" ht="12.75">
      <c r="A250" s="3">
        <f t="shared" si="112"/>
        <v>13.459999999999969</v>
      </c>
      <c r="B250" s="1">
        <v>393</v>
      </c>
      <c r="C250" s="3">
        <f t="shared" si="116"/>
        <v>6.1699999999999475</v>
      </c>
      <c r="D250" s="1">
        <v>624</v>
      </c>
      <c r="E250" s="3">
        <f t="shared" si="117"/>
        <v>10.469999999999947</v>
      </c>
      <c r="F250" s="1">
        <v>514</v>
      </c>
      <c r="I250" s="3">
        <v>63.17</v>
      </c>
      <c r="J250" s="1">
        <f t="shared" si="114"/>
        <v>312</v>
      </c>
      <c r="K250" s="5">
        <f t="shared" si="113"/>
        <v>19.659999999999993</v>
      </c>
      <c r="L250">
        <f t="shared" si="115"/>
        <v>377</v>
      </c>
      <c r="M250" s="1">
        <v>30.88</v>
      </c>
      <c r="N250" s="1">
        <f t="shared" si="118"/>
        <v>482</v>
      </c>
      <c r="S250" s="16" t="s">
        <v>274</v>
      </c>
      <c r="T250" s="1">
        <f t="shared" si="111"/>
        <v>252</v>
      </c>
    </row>
    <row r="251" spans="1:20" ht="12.75">
      <c r="A251" s="3">
        <f t="shared" si="112"/>
        <v>13.469999999999969</v>
      </c>
      <c r="B251" s="1">
        <v>391</v>
      </c>
      <c r="C251" s="3">
        <f t="shared" si="116"/>
        <v>6.179999999999947</v>
      </c>
      <c r="D251" s="1">
        <v>626</v>
      </c>
      <c r="E251" s="3">
        <f t="shared" si="117"/>
        <v>10.479999999999947</v>
      </c>
      <c r="F251" s="1">
        <v>515</v>
      </c>
      <c r="I251" s="3">
        <v>63.2</v>
      </c>
      <c r="J251" s="1">
        <f t="shared" si="114"/>
        <v>311</v>
      </c>
      <c r="K251" s="5">
        <f t="shared" si="113"/>
        <v>19.669999999999995</v>
      </c>
      <c r="L251">
        <f t="shared" si="115"/>
        <v>376</v>
      </c>
      <c r="M251" s="1">
        <v>30.92</v>
      </c>
      <c r="N251" s="1">
        <f t="shared" si="118"/>
        <v>483</v>
      </c>
      <c r="S251" s="16" t="s">
        <v>275</v>
      </c>
      <c r="T251" s="1">
        <f t="shared" si="111"/>
        <v>251</v>
      </c>
    </row>
    <row r="252" spans="1:20" ht="12.75">
      <c r="A252" s="3">
        <f t="shared" si="112"/>
        <v>13.479999999999968</v>
      </c>
      <c r="B252" s="1">
        <v>390</v>
      </c>
      <c r="C252" s="3">
        <f t="shared" si="116"/>
        <v>6.189999999999947</v>
      </c>
      <c r="D252" s="1">
        <v>628</v>
      </c>
      <c r="E252" s="3">
        <f t="shared" si="117"/>
        <v>10.489999999999947</v>
      </c>
      <c r="F252" s="1">
        <v>515</v>
      </c>
      <c r="I252" s="3">
        <v>63.24</v>
      </c>
      <c r="J252" s="1">
        <f t="shared" si="114"/>
        <v>310</v>
      </c>
      <c r="K252" s="5">
        <f t="shared" si="113"/>
        <v>19.679999999999996</v>
      </c>
      <c r="L252">
        <f t="shared" si="115"/>
        <v>375</v>
      </c>
      <c r="M252" s="1">
        <v>30.98</v>
      </c>
      <c r="N252" s="1">
        <f t="shared" si="118"/>
        <v>484</v>
      </c>
      <c r="S252" s="16" t="s">
        <v>276</v>
      </c>
      <c r="T252" s="1">
        <f t="shared" si="111"/>
        <v>250</v>
      </c>
    </row>
    <row r="253" spans="1:20" ht="12.75">
      <c r="A253" s="3">
        <f t="shared" si="112"/>
        <v>13.489999999999968</v>
      </c>
      <c r="B253" s="1">
        <v>388</v>
      </c>
      <c r="C253" s="3">
        <f t="shared" si="116"/>
        <v>6.199999999999947</v>
      </c>
      <c r="D253" s="1">
        <v>630</v>
      </c>
      <c r="E253" s="3">
        <f t="shared" si="117"/>
        <v>10.499999999999947</v>
      </c>
      <c r="F253" s="1">
        <v>516</v>
      </c>
      <c r="I253" s="3">
        <v>63.27</v>
      </c>
      <c r="J253" s="1">
        <f t="shared" si="114"/>
        <v>309</v>
      </c>
      <c r="K253" s="5">
        <f t="shared" si="113"/>
        <v>19.689999999999998</v>
      </c>
      <c r="L253">
        <f t="shared" si="115"/>
        <v>374</v>
      </c>
      <c r="M253" s="1">
        <v>31.02</v>
      </c>
      <c r="N253" s="1">
        <f t="shared" si="118"/>
        <v>485</v>
      </c>
      <c r="S253" s="16" t="s">
        <v>277</v>
      </c>
      <c r="T253" s="1">
        <f t="shared" si="111"/>
        <v>249</v>
      </c>
    </row>
    <row r="254" spans="1:20" ht="12.75">
      <c r="A254" s="3">
        <f t="shared" si="112"/>
        <v>13.499999999999968</v>
      </c>
      <c r="B254" s="1">
        <v>387</v>
      </c>
      <c r="C254" s="3">
        <f t="shared" si="116"/>
        <v>6.209999999999947</v>
      </c>
      <c r="D254" s="1">
        <v>632</v>
      </c>
      <c r="E254" s="3">
        <f t="shared" si="117"/>
        <v>10.509999999999946</v>
      </c>
      <c r="F254" s="1">
        <v>516</v>
      </c>
      <c r="I254" s="3">
        <v>63.3</v>
      </c>
      <c r="J254" s="1">
        <f t="shared" si="114"/>
        <v>308</v>
      </c>
      <c r="K254" s="5">
        <v>19.7</v>
      </c>
      <c r="L254">
        <f t="shared" si="115"/>
        <v>373</v>
      </c>
      <c r="M254" s="1">
        <v>31.08</v>
      </c>
      <c r="N254" s="1">
        <f t="shared" si="118"/>
        <v>486</v>
      </c>
      <c r="S254" s="16" t="s">
        <v>278</v>
      </c>
      <c r="T254" s="1">
        <f t="shared" si="111"/>
        <v>248</v>
      </c>
    </row>
    <row r="255" spans="1:20" ht="12.75">
      <c r="A255" s="3">
        <f t="shared" si="112"/>
        <v>13.509999999999968</v>
      </c>
      <c r="B255" s="1">
        <v>385</v>
      </c>
      <c r="C255" s="3">
        <f t="shared" si="116"/>
        <v>6.2199999999999465</v>
      </c>
      <c r="D255" s="1">
        <v>635</v>
      </c>
      <c r="E255" s="3">
        <f t="shared" si="117"/>
        <v>10.519999999999946</v>
      </c>
      <c r="F255" s="1">
        <v>517</v>
      </c>
      <c r="I255" s="3">
        <v>63.34</v>
      </c>
      <c r="J255" s="1">
        <f t="shared" si="114"/>
        <v>307</v>
      </c>
      <c r="K255" s="5">
        <f aca="true" t="shared" si="119" ref="K255:K269">K256-0.01</f>
        <v>19.719999999999995</v>
      </c>
      <c r="L255">
        <f t="shared" si="115"/>
        <v>372</v>
      </c>
      <c r="M255" s="1">
        <v>31.12</v>
      </c>
      <c r="N255" s="1">
        <f t="shared" si="118"/>
        <v>487</v>
      </c>
      <c r="S255" s="16" t="s">
        <v>279</v>
      </c>
      <c r="T255" s="1">
        <f t="shared" si="111"/>
        <v>247</v>
      </c>
    </row>
    <row r="256" spans="1:20" ht="12.75">
      <c r="A256" s="3">
        <f t="shared" si="112"/>
        <v>13.519999999999968</v>
      </c>
      <c r="B256" s="1">
        <v>383</v>
      </c>
      <c r="C256" s="3">
        <f t="shared" si="116"/>
        <v>6.229999999999946</v>
      </c>
      <c r="D256" s="1">
        <v>637</v>
      </c>
      <c r="E256" s="3">
        <f t="shared" si="117"/>
        <v>10.529999999999946</v>
      </c>
      <c r="F256" s="1">
        <v>518</v>
      </c>
      <c r="I256" s="3">
        <v>63.37</v>
      </c>
      <c r="J256" s="1">
        <f t="shared" si="114"/>
        <v>306</v>
      </c>
      <c r="K256" s="5">
        <f t="shared" si="119"/>
        <v>19.729999999999997</v>
      </c>
      <c r="L256">
        <f t="shared" si="115"/>
        <v>371</v>
      </c>
      <c r="M256" s="1">
        <v>31.18</v>
      </c>
      <c r="N256" s="1">
        <f t="shared" si="118"/>
        <v>488</v>
      </c>
      <c r="S256" s="16" t="s">
        <v>280</v>
      </c>
      <c r="T256" s="1">
        <f t="shared" si="111"/>
        <v>246</v>
      </c>
    </row>
    <row r="257" spans="1:20" ht="12.75">
      <c r="A257" s="3">
        <f t="shared" si="112"/>
        <v>13.529999999999967</v>
      </c>
      <c r="B257" s="1">
        <v>382</v>
      </c>
      <c r="C257" s="3">
        <f t="shared" si="116"/>
        <v>6.239999999999946</v>
      </c>
      <c r="D257" s="1">
        <v>639</v>
      </c>
      <c r="E257" s="3">
        <f t="shared" si="117"/>
        <v>10.539999999999946</v>
      </c>
      <c r="F257" s="1">
        <v>518</v>
      </c>
      <c r="I257" s="3">
        <v>63.4</v>
      </c>
      <c r="J257" s="1">
        <f t="shared" si="114"/>
        <v>305</v>
      </c>
      <c r="K257" s="5">
        <f t="shared" si="119"/>
        <v>19.74</v>
      </c>
      <c r="L257">
        <f t="shared" si="115"/>
        <v>370</v>
      </c>
      <c r="M257" s="1">
        <v>31.24</v>
      </c>
      <c r="N257" s="1">
        <f t="shared" si="118"/>
        <v>489</v>
      </c>
      <c r="S257" s="16" t="s">
        <v>281</v>
      </c>
      <c r="T257" s="1">
        <f t="shared" si="111"/>
        <v>245</v>
      </c>
    </row>
    <row r="258" spans="1:20" ht="12.75">
      <c r="A258" s="3">
        <f t="shared" si="112"/>
        <v>13.539999999999967</v>
      </c>
      <c r="B258" s="1">
        <v>380</v>
      </c>
      <c r="C258" s="3">
        <f t="shared" si="116"/>
        <v>6.249999999999946</v>
      </c>
      <c r="D258" s="1">
        <v>641</v>
      </c>
      <c r="E258" s="3">
        <f t="shared" si="117"/>
        <v>10.549999999999946</v>
      </c>
      <c r="F258" s="1">
        <v>519</v>
      </c>
      <c r="I258" s="3">
        <v>63.44</v>
      </c>
      <c r="J258" s="1">
        <f t="shared" si="114"/>
        <v>304</v>
      </c>
      <c r="K258" s="5">
        <v>19.75</v>
      </c>
      <c r="L258">
        <f t="shared" si="115"/>
        <v>369</v>
      </c>
      <c r="M258" s="1">
        <v>31.28</v>
      </c>
      <c r="N258" s="1">
        <f t="shared" si="118"/>
        <v>490</v>
      </c>
      <c r="S258" s="16" t="s">
        <v>282</v>
      </c>
      <c r="T258" s="1">
        <f t="shared" si="111"/>
        <v>244</v>
      </c>
    </row>
    <row r="259" spans="1:20" ht="12.75">
      <c r="A259" s="3">
        <f t="shared" si="112"/>
        <v>13.549999999999967</v>
      </c>
      <c r="B259" s="1">
        <v>379</v>
      </c>
      <c r="C259" s="3">
        <f t="shared" si="116"/>
        <v>6.259999999999946</v>
      </c>
      <c r="D259" s="1">
        <v>644</v>
      </c>
      <c r="E259" s="3">
        <f t="shared" si="117"/>
        <v>10.559999999999945</v>
      </c>
      <c r="F259" s="1">
        <v>519</v>
      </c>
      <c r="I259" s="3">
        <v>63.47</v>
      </c>
      <c r="J259" s="1">
        <f t="shared" si="114"/>
        <v>303</v>
      </c>
      <c r="K259" s="5">
        <f t="shared" si="119"/>
        <v>19.769999999999996</v>
      </c>
      <c r="L259">
        <f aca="true" t="shared" si="120" ref="L259:L274">L260+1</f>
        <v>368</v>
      </c>
      <c r="M259" s="1">
        <v>31.34</v>
      </c>
      <c r="N259" s="1">
        <f t="shared" si="118"/>
        <v>491</v>
      </c>
      <c r="S259" s="16" t="s">
        <v>283</v>
      </c>
      <c r="T259" s="1">
        <f t="shared" si="111"/>
        <v>243</v>
      </c>
    </row>
    <row r="260" spans="1:20" ht="12.75">
      <c r="A260" s="3">
        <f t="shared" si="112"/>
        <v>13.559999999999967</v>
      </c>
      <c r="B260" s="1">
        <v>377</v>
      </c>
      <c r="C260" s="3">
        <f t="shared" si="116"/>
        <v>6.269999999999945</v>
      </c>
      <c r="D260" s="1">
        <v>646</v>
      </c>
      <c r="E260" s="3">
        <f t="shared" si="117"/>
        <v>10.569999999999945</v>
      </c>
      <c r="F260" s="1">
        <v>520</v>
      </c>
      <c r="I260" s="3">
        <v>63.51</v>
      </c>
      <c r="J260" s="1">
        <f t="shared" si="114"/>
        <v>302</v>
      </c>
      <c r="K260" s="5">
        <f t="shared" si="119"/>
        <v>19.779999999999998</v>
      </c>
      <c r="L260">
        <f t="shared" si="120"/>
        <v>367</v>
      </c>
      <c r="M260" s="1">
        <v>31.38</v>
      </c>
      <c r="N260" s="1">
        <f t="shared" si="118"/>
        <v>492</v>
      </c>
      <c r="S260" s="16" t="s">
        <v>284</v>
      </c>
      <c r="T260" s="1">
        <f t="shared" si="111"/>
        <v>242</v>
      </c>
    </row>
    <row r="261" spans="1:20" ht="12.75">
      <c r="A261" s="3">
        <f t="shared" si="112"/>
        <v>13.569999999999967</v>
      </c>
      <c r="B261" s="1">
        <v>376</v>
      </c>
      <c r="C261" s="3">
        <f aca="true" t="shared" si="121" ref="C261:C276">C260+0.01</f>
        <v>6.279999999999945</v>
      </c>
      <c r="D261" s="1">
        <v>648</v>
      </c>
      <c r="E261" s="3">
        <f aca="true" t="shared" si="122" ref="E261:E276">E260+0.01</f>
        <v>10.579999999999945</v>
      </c>
      <c r="F261" s="1">
        <v>521</v>
      </c>
      <c r="I261" s="3">
        <v>63.54</v>
      </c>
      <c r="J261" s="1">
        <f t="shared" si="114"/>
        <v>301</v>
      </c>
      <c r="K261" s="5">
        <f t="shared" si="119"/>
        <v>19.79</v>
      </c>
      <c r="L261">
        <f t="shared" si="120"/>
        <v>366</v>
      </c>
      <c r="M261" s="1">
        <v>31.44</v>
      </c>
      <c r="N261" s="1">
        <f aca="true" t="shared" si="123" ref="N261:N276">N260+1</f>
        <v>493</v>
      </c>
      <c r="S261" s="16" t="s">
        <v>285</v>
      </c>
      <c r="T261" s="1">
        <f t="shared" si="111"/>
        <v>241</v>
      </c>
    </row>
    <row r="262" spans="1:20" ht="12.75">
      <c r="A262" s="3">
        <f t="shared" si="112"/>
        <v>13.579999999999966</v>
      </c>
      <c r="B262" s="1">
        <v>374</v>
      </c>
      <c r="C262" s="3">
        <f t="shared" si="121"/>
        <v>6.289999999999945</v>
      </c>
      <c r="D262" s="1">
        <v>650</v>
      </c>
      <c r="E262" s="3">
        <f t="shared" si="122"/>
        <v>10.589999999999945</v>
      </c>
      <c r="F262" s="1">
        <v>521</v>
      </c>
      <c r="I262" s="3">
        <v>63.57</v>
      </c>
      <c r="J262" s="1">
        <f t="shared" si="114"/>
        <v>300</v>
      </c>
      <c r="K262" s="5">
        <v>19.8</v>
      </c>
      <c r="L262">
        <f t="shared" si="120"/>
        <v>365</v>
      </c>
      <c r="M262" s="1">
        <v>31.48</v>
      </c>
      <c r="N262" s="1">
        <f t="shared" si="123"/>
        <v>494</v>
      </c>
      <c r="S262" s="16" t="s">
        <v>286</v>
      </c>
      <c r="T262" s="1">
        <f t="shared" si="111"/>
        <v>240</v>
      </c>
    </row>
    <row r="263" spans="1:20" ht="12.75">
      <c r="A263" s="3">
        <f t="shared" si="112"/>
        <v>13.589999999999966</v>
      </c>
      <c r="B263" s="1">
        <v>373</v>
      </c>
      <c r="C263" s="3">
        <f t="shared" si="121"/>
        <v>6.299999999999945</v>
      </c>
      <c r="D263" s="1">
        <v>652</v>
      </c>
      <c r="E263" s="3">
        <f t="shared" si="122"/>
        <v>10.599999999999945</v>
      </c>
      <c r="F263" s="1">
        <v>522</v>
      </c>
      <c r="I263" s="3">
        <v>63.61</v>
      </c>
      <c r="J263" s="1">
        <f t="shared" si="114"/>
        <v>299</v>
      </c>
      <c r="K263" s="5">
        <f t="shared" si="119"/>
        <v>19.819999999999997</v>
      </c>
      <c r="L263">
        <f t="shared" si="120"/>
        <v>364</v>
      </c>
      <c r="M263" s="1">
        <v>31.54</v>
      </c>
      <c r="N263" s="1">
        <f t="shared" si="123"/>
        <v>495</v>
      </c>
      <c r="S263" s="16" t="s">
        <v>287</v>
      </c>
      <c r="T263" s="1">
        <f t="shared" si="111"/>
        <v>239</v>
      </c>
    </row>
    <row r="264" spans="1:20" ht="12.75">
      <c r="A264" s="3">
        <f t="shared" si="112"/>
        <v>13.599999999999966</v>
      </c>
      <c r="B264" s="1">
        <v>371</v>
      </c>
      <c r="C264" s="3">
        <f t="shared" si="121"/>
        <v>6.3099999999999445</v>
      </c>
      <c r="D264" s="1">
        <v>655</v>
      </c>
      <c r="E264" s="3">
        <f t="shared" si="122"/>
        <v>10.609999999999944</v>
      </c>
      <c r="F264" s="1">
        <v>522</v>
      </c>
      <c r="I264" s="3">
        <v>63.64</v>
      </c>
      <c r="J264" s="1">
        <f t="shared" si="114"/>
        <v>298</v>
      </c>
      <c r="K264" s="5">
        <f t="shared" si="119"/>
        <v>19.83</v>
      </c>
      <c r="L264">
        <f t="shared" si="120"/>
        <v>363</v>
      </c>
      <c r="M264" s="1">
        <v>31.58</v>
      </c>
      <c r="N264" s="1">
        <f t="shared" si="123"/>
        <v>496</v>
      </c>
      <c r="S264" s="16" t="s">
        <v>288</v>
      </c>
      <c r="T264" s="1">
        <f t="shared" si="111"/>
        <v>238</v>
      </c>
    </row>
    <row r="265" spans="1:20" ht="12.75">
      <c r="A265" s="3">
        <f t="shared" si="112"/>
        <v>13.609999999999966</v>
      </c>
      <c r="B265" s="1">
        <v>370</v>
      </c>
      <c r="C265" s="3">
        <f t="shared" si="121"/>
        <v>6.319999999999944</v>
      </c>
      <c r="D265" s="1">
        <v>657</v>
      </c>
      <c r="E265" s="3">
        <f t="shared" si="122"/>
        <v>10.619999999999944</v>
      </c>
      <c r="F265" s="1">
        <v>523</v>
      </c>
      <c r="I265" s="3">
        <v>63.68</v>
      </c>
      <c r="J265" s="1">
        <f t="shared" si="114"/>
        <v>297</v>
      </c>
      <c r="K265" s="5">
        <f t="shared" si="119"/>
        <v>19.84</v>
      </c>
      <c r="L265">
        <f t="shared" si="120"/>
        <v>362</v>
      </c>
      <c r="M265" s="1">
        <v>31.64</v>
      </c>
      <c r="N265" s="1">
        <f t="shared" si="123"/>
        <v>497</v>
      </c>
      <c r="S265" s="16" t="s">
        <v>289</v>
      </c>
      <c r="T265" s="1">
        <f t="shared" si="111"/>
        <v>237</v>
      </c>
    </row>
    <row r="266" spans="1:20" ht="12.75">
      <c r="A266" s="3">
        <f t="shared" si="112"/>
        <v>13.619999999999965</v>
      </c>
      <c r="B266" s="1">
        <v>368</v>
      </c>
      <c r="C266" s="3">
        <f t="shared" si="121"/>
        <v>6.329999999999944</v>
      </c>
      <c r="D266" s="1">
        <v>659</v>
      </c>
      <c r="E266" s="3">
        <f t="shared" si="122"/>
        <v>10.629999999999944</v>
      </c>
      <c r="F266" s="1">
        <v>524</v>
      </c>
      <c r="I266" s="3">
        <v>63.71</v>
      </c>
      <c r="J266" s="1">
        <f t="shared" si="114"/>
        <v>296</v>
      </c>
      <c r="K266" s="5">
        <v>19.85</v>
      </c>
      <c r="L266">
        <f t="shared" si="120"/>
        <v>361</v>
      </c>
      <c r="M266" s="1">
        <v>31.68</v>
      </c>
      <c r="N266" s="1">
        <f t="shared" si="123"/>
        <v>498</v>
      </c>
      <c r="S266" s="16" t="s">
        <v>290</v>
      </c>
      <c r="T266" s="1">
        <f t="shared" si="111"/>
        <v>236</v>
      </c>
    </row>
    <row r="267" spans="1:20" ht="12.75">
      <c r="A267" s="3">
        <f t="shared" si="112"/>
        <v>13.629999999999965</v>
      </c>
      <c r="B267" s="1">
        <v>367</v>
      </c>
      <c r="C267" s="3">
        <f t="shared" si="121"/>
        <v>6.339999999999944</v>
      </c>
      <c r="D267" s="1">
        <v>661</v>
      </c>
      <c r="E267" s="3">
        <f t="shared" si="122"/>
        <v>10.639999999999944</v>
      </c>
      <c r="F267" s="1">
        <v>524</v>
      </c>
      <c r="I267" s="3">
        <v>63.74</v>
      </c>
      <c r="J267" s="1">
        <f t="shared" si="114"/>
        <v>295</v>
      </c>
      <c r="K267" s="5">
        <f t="shared" si="119"/>
        <v>19.869999999999994</v>
      </c>
      <c r="L267">
        <f t="shared" si="120"/>
        <v>360</v>
      </c>
      <c r="M267" s="1">
        <v>31.74</v>
      </c>
      <c r="N267" s="1">
        <f t="shared" si="123"/>
        <v>499</v>
      </c>
      <c r="S267" s="16" t="s">
        <v>291</v>
      </c>
      <c r="T267" s="1">
        <f t="shared" si="111"/>
        <v>235</v>
      </c>
    </row>
    <row r="268" spans="1:20" ht="12.75">
      <c r="A268" s="3">
        <f t="shared" si="112"/>
        <v>13.639999999999965</v>
      </c>
      <c r="B268" s="1">
        <v>365</v>
      </c>
      <c r="C268" s="3">
        <f t="shared" si="121"/>
        <v>6.349999999999944</v>
      </c>
      <c r="D268" s="1">
        <v>664</v>
      </c>
      <c r="E268" s="3">
        <f t="shared" si="122"/>
        <v>10.649999999999944</v>
      </c>
      <c r="F268" s="1">
        <v>525</v>
      </c>
      <c r="I268" s="3">
        <v>63.78</v>
      </c>
      <c r="J268" s="1">
        <f t="shared" si="114"/>
        <v>294</v>
      </c>
      <c r="K268" s="5">
        <f t="shared" si="119"/>
        <v>19.879999999999995</v>
      </c>
      <c r="L268">
        <f t="shared" si="120"/>
        <v>359</v>
      </c>
      <c r="M268" s="1">
        <v>31.78</v>
      </c>
      <c r="N268" s="1">
        <f t="shared" si="123"/>
        <v>500</v>
      </c>
      <c r="S268" s="16" t="s">
        <v>292</v>
      </c>
      <c r="T268" s="1">
        <f t="shared" si="111"/>
        <v>234</v>
      </c>
    </row>
    <row r="269" spans="1:20" ht="12.75">
      <c r="A269" s="3">
        <f t="shared" si="112"/>
        <v>13.649999999999965</v>
      </c>
      <c r="B269" s="1">
        <v>363</v>
      </c>
      <c r="C269" s="3">
        <f t="shared" si="121"/>
        <v>6.3599999999999435</v>
      </c>
      <c r="D269" s="1">
        <v>666</v>
      </c>
      <c r="E269" s="3">
        <f t="shared" si="122"/>
        <v>10.659999999999943</v>
      </c>
      <c r="F269" s="1">
        <v>525</v>
      </c>
      <c r="I269" s="3">
        <v>63.81</v>
      </c>
      <c r="J269" s="1">
        <f t="shared" si="114"/>
        <v>293</v>
      </c>
      <c r="K269" s="5">
        <f t="shared" si="119"/>
        <v>19.889999999999997</v>
      </c>
      <c r="L269">
        <f t="shared" si="120"/>
        <v>358</v>
      </c>
      <c r="M269" s="1">
        <v>31.84</v>
      </c>
      <c r="N269" s="1">
        <f t="shared" si="123"/>
        <v>501</v>
      </c>
      <c r="S269" s="16" t="s">
        <v>293</v>
      </c>
      <c r="T269" s="1">
        <f t="shared" si="111"/>
        <v>233</v>
      </c>
    </row>
    <row r="270" spans="1:20" ht="12.75">
      <c r="A270" s="3">
        <f t="shared" si="112"/>
        <v>13.659999999999965</v>
      </c>
      <c r="B270" s="1">
        <v>362</v>
      </c>
      <c r="C270" s="3">
        <f t="shared" si="121"/>
        <v>6.369999999999943</v>
      </c>
      <c r="D270" s="1">
        <v>668</v>
      </c>
      <c r="E270" s="3">
        <f t="shared" si="122"/>
        <v>10.669999999999943</v>
      </c>
      <c r="F270" s="1">
        <v>526</v>
      </c>
      <c r="I270" s="3">
        <v>63.85</v>
      </c>
      <c r="J270" s="1">
        <f t="shared" si="114"/>
        <v>292</v>
      </c>
      <c r="K270" s="5">
        <v>19.9</v>
      </c>
      <c r="L270">
        <f t="shared" si="120"/>
        <v>357</v>
      </c>
      <c r="M270" s="1">
        <v>31.88</v>
      </c>
      <c r="N270" s="1">
        <f t="shared" si="123"/>
        <v>502</v>
      </c>
      <c r="S270" s="16" t="s">
        <v>294</v>
      </c>
      <c r="T270" s="1">
        <f t="shared" si="111"/>
        <v>232</v>
      </c>
    </row>
    <row r="271" spans="1:20" ht="12.75">
      <c r="A271" s="3">
        <f t="shared" si="112"/>
        <v>13.669999999999964</v>
      </c>
      <c r="B271" s="1">
        <v>360</v>
      </c>
      <c r="C271" s="3">
        <f t="shared" si="121"/>
        <v>6.379999999999943</v>
      </c>
      <c r="D271" s="1">
        <v>670</v>
      </c>
      <c r="E271" s="3">
        <f t="shared" si="122"/>
        <v>10.679999999999943</v>
      </c>
      <c r="F271" s="1">
        <v>527</v>
      </c>
      <c r="I271" s="3">
        <v>63.88</v>
      </c>
      <c r="J271" s="1">
        <f t="shared" si="114"/>
        <v>291</v>
      </c>
      <c r="K271" s="5">
        <f aca="true" t="shared" si="124" ref="K271:K276">K272-0.01</f>
        <v>19.919999999999995</v>
      </c>
      <c r="L271">
        <f t="shared" si="120"/>
        <v>356</v>
      </c>
      <c r="M271" s="1">
        <v>31.94</v>
      </c>
      <c r="N271" s="1">
        <f t="shared" si="123"/>
        <v>503</v>
      </c>
      <c r="S271" s="16" t="s">
        <v>295</v>
      </c>
      <c r="T271" s="1">
        <f t="shared" si="111"/>
        <v>231</v>
      </c>
    </row>
    <row r="272" spans="1:20" ht="12.75">
      <c r="A272" s="3">
        <f t="shared" si="112"/>
        <v>13.679999999999964</v>
      </c>
      <c r="B272" s="1">
        <v>359</v>
      </c>
      <c r="C272" s="3">
        <f t="shared" si="121"/>
        <v>6.389999999999943</v>
      </c>
      <c r="D272" s="1">
        <v>673</v>
      </c>
      <c r="E272" s="3">
        <f t="shared" si="122"/>
        <v>10.689999999999943</v>
      </c>
      <c r="F272" s="1">
        <v>527</v>
      </c>
      <c r="I272" s="3">
        <v>63.92</v>
      </c>
      <c r="J272" s="1">
        <f t="shared" si="114"/>
        <v>290</v>
      </c>
      <c r="K272" s="5">
        <f t="shared" si="124"/>
        <v>19.929999999999996</v>
      </c>
      <c r="L272">
        <f t="shared" si="120"/>
        <v>355</v>
      </c>
      <c r="M272" s="1">
        <v>31.98</v>
      </c>
      <c r="N272" s="1">
        <f t="shared" si="123"/>
        <v>504</v>
      </c>
      <c r="S272" s="16" t="s">
        <v>296</v>
      </c>
      <c r="T272" s="1">
        <f t="shared" si="111"/>
        <v>230</v>
      </c>
    </row>
    <row r="273" spans="1:20" ht="12.75">
      <c r="A273" s="3">
        <f t="shared" si="112"/>
        <v>13.689999999999964</v>
      </c>
      <c r="B273" s="1">
        <v>357</v>
      </c>
      <c r="C273" s="3">
        <f t="shared" si="121"/>
        <v>6.399999999999943</v>
      </c>
      <c r="D273" s="1">
        <v>675</v>
      </c>
      <c r="E273" s="3">
        <f t="shared" si="122"/>
        <v>10.699999999999942</v>
      </c>
      <c r="F273" s="1">
        <v>528</v>
      </c>
      <c r="I273" s="3">
        <v>63.95</v>
      </c>
      <c r="J273" s="1">
        <f t="shared" si="114"/>
        <v>289</v>
      </c>
      <c r="K273" s="5">
        <f t="shared" si="124"/>
        <v>19.939999999999998</v>
      </c>
      <c r="L273">
        <f t="shared" si="120"/>
        <v>354</v>
      </c>
      <c r="M273" s="1">
        <v>32.04</v>
      </c>
      <c r="N273" s="1">
        <f t="shared" si="123"/>
        <v>505</v>
      </c>
      <c r="S273" s="16" t="s">
        <v>297</v>
      </c>
      <c r="T273" s="1">
        <f t="shared" si="111"/>
        <v>229</v>
      </c>
    </row>
    <row r="274" spans="1:20" ht="12.75">
      <c r="A274" s="3">
        <f t="shared" si="112"/>
        <v>13.699999999999964</v>
      </c>
      <c r="B274" s="1">
        <v>356</v>
      </c>
      <c r="C274" s="3">
        <f t="shared" si="121"/>
        <v>6.409999999999942</v>
      </c>
      <c r="D274" s="1">
        <v>677</v>
      </c>
      <c r="E274" s="3">
        <f t="shared" si="122"/>
        <v>10.709999999999942</v>
      </c>
      <c r="F274" s="1">
        <v>528</v>
      </c>
      <c r="I274" s="3">
        <v>63.98</v>
      </c>
      <c r="J274" s="1">
        <f t="shared" si="114"/>
        <v>288</v>
      </c>
      <c r="K274" s="5">
        <v>19.95</v>
      </c>
      <c r="L274">
        <f t="shared" si="120"/>
        <v>353</v>
      </c>
      <c r="M274" s="1">
        <v>32.08</v>
      </c>
      <c r="N274" s="1">
        <f t="shared" si="123"/>
        <v>506</v>
      </c>
      <c r="S274" s="16" t="s">
        <v>298</v>
      </c>
      <c r="T274" s="1">
        <f t="shared" si="111"/>
        <v>228</v>
      </c>
    </row>
    <row r="275" spans="1:20" ht="12.75">
      <c r="A275" s="3">
        <f t="shared" si="112"/>
        <v>13.709999999999964</v>
      </c>
      <c r="B275" s="1">
        <v>354</v>
      </c>
      <c r="C275" s="3">
        <f t="shared" si="121"/>
        <v>6.419999999999942</v>
      </c>
      <c r="D275" s="1">
        <v>679</v>
      </c>
      <c r="E275" s="3">
        <f t="shared" si="122"/>
        <v>10.719999999999942</v>
      </c>
      <c r="F275" s="1">
        <v>529</v>
      </c>
      <c r="I275" s="3">
        <v>64.02</v>
      </c>
      <c r="J275" s="1">
        <f t="shared" si="114"/>
        <v>287</v>
      </c>
      <c r="K275" s="5">
        <f t="shared" si="124"/>
        <v>19.969999999999995</v>
      </c>
      <c r="L275">
        <f>L276+1</f>
        <v>352</v>
      </c>
      <c r="M275" s="1">
        <v>32.14</v>
      </c>
      <c r="N275" s="1">
        <f t="shared" si="123"/>
        <v>507</v>
      </c>
      <c r="S275" s="16" t="s">
        <v>299</v>
      </c>
      <c r="T275" s="1">
        <f t="shared" si="111"/>
        <v>227</v>
      </c>
    </row>
    <row r="276" spans="1:20" ht="12.75">
      <c r="A276" s="3">
        <f t="shared" si="112"/>
        <v>13.719999999999963</v>
      </c>
      <c r="B276" s="1">
        <v>353</v>
      </c>
      <c r="C276" s="3">
        <f t="shared" si="121"/>
        <v>6.429999999999942</v>
      </c>
      <c r="D276" s="1">
        <v>682</v>
      </c>
      <c r="E276" s="3">
        <f t="shared" si="122"/>
        <v>10.729999999999942</v>
      </c>
      <c r="F276" s="1">
        <v>530</v>
      </c>
      <c r="I276" s="3">
        <v>64.05</v>
      </c>
      <c r="J276" s="1">
        <f t="shared" si="114"/>
        <v>286</v>
      </c>
      <c r="K276" s="5">
        <f t="shared" si="124"/>
        <v>19.979999999999997</v>
      </c>
      <c r="L276">
        <f>L277+1</f>
        <v>351</v>
      </c>
      <c r="M276" s="1">
        <v>32.2</v>
      </c>
      <c r="N276" s="1">
        <f t="shared" si="123"/>
        <v>508</v>
      </c>
      <c r="S276" s="16" t="s">
        <v>300</v>
      </c>
      <c r="T276" s="1">
        <f t="shared" si="111"/>
        <v>226</v>
      </c>
    </row>
    <row r="277" spans="1:20" ht="12.75">
      <c r="A277" s="3">
        <f t="shared" si="112"/>
        <v>13.729999999999963</v>
      </c>
      <c r="B277" s="1">
        <v>351</v>
      </c>
      <c r="C277" s="3">
        <f aca="true" t="shared" si="125" ref="C277:C292">C276+0.01</f>
        <v>6.439999999999942</v>
      </c>
      <c r="D277" s="1">
        <v>684</v>
      </c>
      <c r="E277" s="3">
        <f aca="true" t="shared" si="126" ref="E277:E292">E276+0.01</f>
        <v>10.739999999999942</v>
      </c>
      <c r="F277" s="1">
        <v>530</v>
      </c>
      <c r="I277" s="3">
        <v>64.09</v>
      </c>
      <c r="J277" s="1">
        <f t="shared" si="114"/>
        <v>285</v>
      </c>
      <c r="K277" s="5">
        <f>K278-0.01</f>
        <v>19.99</v>
      </c>
      <c r="L277">
        <f>L278+1</f>
        <v>350</v>
      </c>
      <c r="M277" s="1">
        <v>32.24</v>
      </c>
      <c r="N277" s="1">
        <f aca="true" t="shared" si="127" ref="N277:N292">N276+1</f>
        <v>509</v>
      </c>
      <c r="S277" s="16" t="s">
        <v>301</v>
      </c>
      <c r="T277" s="1">
        <f t="shared" si="111"/>
        <v>225</v>
      </c>
    </row>
    <row r="278" spans="1:20" ht="12.75">
      <c r="A278" s="3">
        <f t="shared" si="112"/>
        <v>13.739999999999963</v>
      </c>
      <c r="B278" s="1">
        <v>350</v>
      </c>
      <c r="C278" s="3">
        <f t="shared" si="125"/>
        <v>6.449999999999942</v>
      </c>
      <c r="D278" s="1">
        <v>686</v>
      </c>
      <c r="E278" s="3">
        <f t="shared" si="126"/>
        <v>10.749999999999941</v>
      </c>
      <c r="F278" s="1">
        <v>531</v>
      </c>
      <c r="I278" s="3">
        <v>64.12</v>
      </c>
      <c r="J278" s="1">
        <f t="shared" si="114"/>
        <v>284</v>
      </c>
      <c r="K278" s="3">
        <v>20</v>
      </c>
      <c r="L278" s="1">
        <v>349</v>
      </c>
      <c r="M278" s="1">
        <v>32.3</v>
      </c>
      <c r="N278" s="1">
        <f t="shared" si="127"/>
        <v>510</v>
      </c>
      <c r="S278" s="16" t="s">
        <v>302</v>
      </c>
      <c r="T278" s="1">
        <f t="shared" si="111"/>
        <v>224</v>
      </c>
    </row>
    <row r="279" spans="1:20" ht="12.75">
      <c r="A279" s="3">
        <f t="shared" si="112"/>
        <v>13.749999999999963</v>
      </c>
      <c r="B279" s="1">
        <v>348</v>
      </c>
      <c r="C279" s="3">
        <f t="shared" si="125"/>
        <v>6.459999999999941</v>
      </c>
      <c r="D279" s="1">
        <v>688</v>
      </c>
      <c r="E279" s="3">
        <f t="shared" si="126"/>
        <v>10.759999999999941</v>
      </c>
      <c r="F279" s="1">
        <v>531</v>
      </c>
      <c r="I279" s="3">
        <v>64.16</v>
      </c>
      <c r="J279" s="1">
        <f t="shared" si="114"/>
        <v>283</v>
      </c>
      <c r="K279" s="3">
        <v>20.02</v>
      </c>
      <c r="L279" s="1">
        <f aca="true" t="shared" si="128" ref="L279:L342">L278-1</f>
        <v>348</v>
      </c>
      <c r="M279" s="1">
        <v>32.34</v>
      </c>
      <c r="N279" s="1">
        <f t="shared" si="127"/>
        <v>511</v>
      </c>
      <c r="S279" s="16" t="s">
        <v>303</v>
      </c>
      <c r="T279" s="1">
        <f t="shared" si="111"/>
        <v>223</v>
      </c>
    </row>
    <row r="280" spans="1:20" ht="12.75">
      <c r="A280" s="3">
        <f t="shared" si="112"/>
        <v>13.759999999999962</v>
      </c>
      <c r="B280" s="1">
        <v>347</v>
      </c>
      <c r="C280" s="3">
        <f t="shared" si="125"/>
        <v>6.469999999999941</v>
      </c>
      <c r="D280" s="1">
        <v>691</v>
      </c>
      <c r="E280" s="3">
        <f t="shared" si="126"/>
        <v>10.769999999999941</v>
      </c>
      <c r="F280" s="1">
        <v>532</v>
      </c>
      <c r="I280" s="3">
        <v>64.19</v>
      </c>
      <c r="J280" s="1">
        <f t="shared" si="114"/>
        <v>282</v>
      </c>
      <c r="K280" s="3">
        <v>20.03</v>
      </c>
      <c r="L280" s="1">
        <f t="shared" si="128"/>
        <v>347</v>
      </c>
      <c r="M280" s="1">
        <v>32.4</v>
      </c>
      <c r="N280" s="1">
        <f t="shared" si="127"/>
        <v>512</v>
      </c>
      <c r="S280" s="16" t="s">
        <v>304</v>
      </c>
      <c r="T280" s="1">
        <f t="shared" si="111"/>
        <v>222</v>
      </c>
    </row>
    <row r="281" spans="1:20" ht="12.75">
      <c r="A281" s="3">
        <f t="shared" si="112"/>
        <v>13.769999999999962</v>
      </c>
      <c r="B281" s="1">
        <v>346</v>
      </c>
      <c r="C281" s="3">
        <f t="shared" si="125"/>
        <v>6.479999999999941</v>
      </c>
      <c r="D281" s="1">
        <v>693</v>
      </c>
      <c r="E281" s="3">
        <f t="shared" si="126"/>
        <v>10.77999999999994</v>
      </c>
      <c r="F281" s="1">
        <v>533</v>
      </c>
      <c r="I281" s="3">
        <v>64.23</v>
      </c>
      <c r="J281" s="1">
        <f t="shared" si="114"/>
        <v>281</v>
      </c>
      <c r="K281" s="3">
        <v>20.04</v>
      </c>
      <c r="L281" s="1">
        <f t="shared" si="128"/>
        <v>346</v>
      </c>
      <c r="M281" s="1">
        <v>32.44</v>
      </c>
      <c r="N281" s="1">
        <f t="shared" si="127"/>
        <v>513</v>
      </c>
      <c r="S281" s="16" t="s">
        <v>305</v>
      </c>
      <c r="T281" s="1">
        <f t="shared" si="111"/>
        <v>221</v>
      </c>
    </row>
    <row r="282" spans="1:20" ht="12.75">
      <c r="A282" s="3">
        <f t="shared" si="112"/>
        <v>13.779999999999962</v>
      </c>
      <c r="B282" s="1">
        <v>344</v>
      </c>
      <c r="C282" s="3">
        <f t="shared" si="125"/>
        <v>6.489999999999941</v>
      </c>
      <c r="D282" s="1">
        <v>695</v>
      </c>
      <c r="E282" s="3">
        <f t="shared" si="126"/>
        <v>10.78999999999994</v>
      </c>
      <c r="F282" s="1">
        <v>533</v>
      </c>
      <c r="I282" s="3">
        <v>64.26</v>
      </c>
      <c r="J282" s="1">
        <f t="shared" si="114"/>
        <v>280</v>
      </c>
      <c r="K282" s="3">
        <v>20.05</v>
      </c>
      <c r="L282" s="1">
        <f t="shared" si="128"/>
        <v>345</v>
      </c>
      <c r="M282" s="1">
        <v>32.5</v>
      </c>
      <c r="N282" s="1">
        <f t="shared" si="127"/>
        <v>514</v>
      </c>
      <c r="S282" s="16" t="s">
        <v>306</v>
      </c>
      <c r="T282" s="1">
        <f t="shared" si="111"/>
        <v>220</v>
      </c>
    </row>
    <row r="283" spans="1:20" ht="12.75">
      <c r="A283" s="3">
        <f t="shared" si="112"/>
        <v>13.789999999999962</v>
      </c>
      <c r="B283" s="1">
        <v>343</v>
      </c>
      <c r="C283" s="3">
        <f t="shared" si="125"/>
        <v>6.4999999999999405</v>
      </c>
      <c r="D283" s="1">
        <v>697</v>
      </c>
      <c r="E283" s="3">
        <f t="shared" si="126"/>
        <v>10.79999999999994</v>
      </c>
      <c r="F283" s="1">
        <v>534</v>
      </c>
      <c r="I283" s="3">
        <v>64.3</v>
      </c>
      <c r="J283" s="1">
        <f t="shared" si="114"/>
        <v>279</v>
      </c>
      <c r="K283" s="3">
        <v>20.07</v>
      </c>
      <c r="L283" s="1">
        <f t="shared" si="128"/>
        <v>344</v>
      </c>
      <c r="M283" s="1">
        <v>32.54</v>
      </c>
      <c r="N283" s="1">
        <f t="shared" si="127"/>
        <v>515</v>
      </c>
      <c r="S283" s="16" t="s">
        <v>307</v>
      </c>
      <c r="T283" s="1">
        <f t="shared" si="111"/>
        <v>219</v>
      </c>
    </row>
    <row r="284" spans="1:20" ht="12.75">
      <c r="A284" s="3">
        <f t="shared" si="112"/>
        <v>13.799999999999962</v>
      </c>
      <c r="B284" s="1">
        <v>341</v>
      </c>
      <c r="C284" s="3">
        <f t="shared" si="125"/>
        <v>6.50999999999994</v>
      </c>
      <c r="D284" s="1">
        <v>700</v>
      </c>
      <c r="E284" s="3">
        <f t="shared" si="126"/>
        <v>10.80999999999994</v>
      </c>
      <c r="F284" s="1">
        <v>534</v>
      </c>
      <c r="I284" s="3">
        <v>64.33</v>
      </c>
      <c r="J284" s="1">
        <f t="shared" si="114"/>
        <v>278</v>
      </c>
      <c r="K284" s="3">
        <v>20.08</v>
      </c>
      <c r="L284" s="1">
        <f t="shared" si="128"/>
        <v>343</v>
      </c>
      <c r="M284" s="1">
        <v>32.6</v>
      </c>
      <c r="N284" s="1">
        <f t="shared" si="127"/>
        <v>516</v>
      </c>
      <c r="S284" s="16" t="s">
        <v>308</v>
      </c>
      <c r="T284" s="1">
        <f t="shared" si="111"/>
        <v>218</v>
      </c>
    </row>
    <row r="285" spans="1:20" ht="12.75">
      <c r="A285" s="3">
        <f t="shared" si="112"/>
        <v>13.809999999999961</v>
      </c>
      <c r="B285" s="1">
        <v>340</v>
      </c>
      <c r="C285" s="3">
        <f t="shared" si="125"/>
        <v>6.51999999999994</v>
      </c>
      <c r="D285" s="1">
        <v>702</v>
      </c>
      <c r="E285" s="3">
        <f t="shared" si="126"/>
        <v>10.81999999999994</v>
      </c>
      <c r="F285" s="1">
        <v>535</v>
      </c>
      <c r="I285" s="3">
        <v>64.37</v>
      </c>
      <c r="J285" s="1">
        <f t="shared" si="114"/>
        <v>277</v>
      </c>
      <c r="K285" s="3">
        <v>20.09</v>
      </c>
      <c r="L285" s="1">
        <f t="shared" si="128"/>
        <v>342</v>
      </c>
      <c r="M285" s="1">
        <v>32.64</v>
      </c>
      <c r="N285" s="1">
        <f t="shared" si="127"/>
        <v>517</v>
      </c>
      <c r="S285" s="16" t="s">
        <v>309</v>
      </c>
      <c r="T285" s="1">
        <f t="shared" si="111"/>
        <v>217</v>
      </c>
    </row>
    <row r="286" spans="1:20" ht="12.75">
      <c r="A286" s="3">
        <f t="shared" si="112"/>
        <v>13.819999999999961</v>
      </c>
      <c r="B286" s="1">
        <v>338</v>
      </c>
      <c r="C286" s="3">
        <f t="shared" si="125"/>
        <v>6.52999999999994</v>
      </c>
      <c r="D286" s="1">
        <v>704</v>
      </c>
      <c r="E286" s="3">
        <f t="shared" si="126"/>
        <v>10.82999999999994</v>
      </c>
      <c r="F286" s="1">
        <v>536</v>
      </c>
      <c r="I286" s="3">
        <v>64.4</v>
      </c>
      <c r="J286" s="1">
        <f t="shared" si="114"/>
        <v>276</v>
      </c>
      <c r="K286" s="3">
        <v>20.11</v>
      </c>
      <c r="L286" s="1">
        <f t="shared" si="128"/>
        <v>341</v>
      </c>
      <c r="M286" s="1">
        <v>32.7</v>
      </c>
      <c r="N286" s="1">
        <f t="shared" si="127"/>
        <v>518</v>
      </c>
      <c r="S286" s="16" t="s">
        <v>310</v>
      </c>
      <c r="T286" s="1">
        <f t="shared" si="111"/>
        <v>216</v>
      </c>
    </row>
    <row r="287" spans="1:20" ht="12.75">
      <c r="A287" s="3">
        <f t="shared" si="112"/>
        <v>13.829999999999961</v>
      </c>
      <c r="B287" s="1">
        <v>337</v>
      </c>
      <c r="C287" s="3">
        <f t="shared" si="125"/>
        <v>6.53999999999994</v>
      </c>
      <c r="D287" s="1">
        <v>707</v>
      </c>
      <c r="E287" s="3">
        <f t="shared" si="126"/>
        <v>10.83999999999994</v>
      </c>
      <c r="F287" s="1">
        <v>536</v>
      </c>
      <c r="I287" s="3">
        <v>64.44</v>
      </c>
      <c r="J287" s="1">
        <f t="shared" si="114"/>
        <v>275</v>
      </c>
      <c r="K287" s="3">
        <v>20.12</v>
      </c>
      <c r="L287" s="1">
        <f t="shared" si="128"/>
        <v>340</v>
      </c>
      <c r="M287" s="1">
        <v>32.74</v>
      </c>
      <c r="N287" s="1">
        <f t="shared" si="127"/>
        <v>519</v>
      </c>
      <c r="S287" s="16" t="s">
        <v>311</v>
      </c>
      <c r="T287" s="1">
        <f t="shared" si="111"/>
        <v>215</v>
      </c>
    </row>
    <row r="288" spans="1:20" ht="12.75">
      <c r="A288" s="3">
        <f t="shared" si="112"/>
        <v>13.83999999999996</v>
      </c>
      <c r="B288" s="1">
        <v>335</v>
      </c>
      <c r="C288" s="3">
        <f t="shared" si="125"/>
        <v>6.549999999999939</v>
      </c>
      <c r="D288" s="1">
        <v>709</v>
      </c>
      <c r="E288" s="3">
        <f t="shared" si="126"/>
        <v>10.84999999999994</v>
      </c>
      <c r="F288" s="1">
        <v>537</v>
      </c>
      <c r="I288" s="3">
        <v>64.47</v>
      </c>
      <c r="J288" s="1">
        <f t="shared" si="114"/>
        <v>274</v>
      </c>
      <c r="K288" s="3">
        <v>20.13</v>
      </c>
      <c r="L288" s="1">
        <f t="shared" si="128"/>
        <v>339</v>
      </c>
      <c r="M288" s="1">
        <v>32.8</v>
      </c>
      <c r="N288" s="1">
        <f t="shared" si="127"/>
        <v>520</v>
      </c>
      <c r="S288" s="16" t="s">
        <v>312</v>
      </c>
      <c r="T288" s="1">
        <f t="shared" si="111"/>
        <v>214</v>
      </c>
    </row>
    <row r="289" spans="1:20" ht="12.75">
      <c r="A289" s="3">
        <f t="shared" si="112"/>
        <v>13.84999999999996</v>
      </c>
      <c r="B289" s="1">
        <v>334</v>
      </c>
      <c r="C289" s="3">
        <f t="shared" si="125"/>
        <v>6.559999999999939</v>
      </c>
      <c r="D289" s="1">
        <v>711</v>
      </c>
      <c r="E289" s="3">
        <f t="shared" si="126"/>
        <v>10.859999999999939</v>
      </c>
      <c r="F289" s="1">
        <v>537</v>
      </c>
      <c r="I289" s="3">
        <v>64.51</v>
      </c>
      <c r="J289" s="1">
        <f t="shared" si="114"/>
        <v>273</v>
      </c>
      <c r="K289" s="3">
        <v>20.14</v>
      </c>
      <c r="L289" s="1">
        <f t="shared" si="128"/>
        <v>338</v>
      </c>
      <c r="M289" s="1">
        <v>32.84</v>
      </c>
      <c r="N289" s="1">
        <f t="shared" si="127"/>
        <v>521</v>
      </c>
      <c r="S289" s="16" t="s">
        <v>313</v>
      </c>
      <c r="T289" s="1">
        <f t="shared" si="111"/>
        <v>213</v>
      </c>
    </row>
    <row r="290" spans="1:20" ht="12.75">
      <c r="A290" s="3">
        <f t="shared" si="112"/>
        <v>13.85999999999996</v>
      </c>
      <c r="B290" s="1">
        <v>332</v>
      </c>
      <c r="C290" s="3">
        <f t="shared" si="125"/>
        <v>6.569999999999939</v>
      </c>
      <c r="D290" s="1">
        <v>713</v>
      </c>
      <c r="E290" s="3">
        <f t="shared" si="126"/>
        <v>10.869999999999939</v>
      </c>
      <c r="F290" s="1">
        <v>538</v>
      </c>
      <c r="I290" s="3">
        <v>64.54</v>
      </c>
      <c r="J290" s="1">
        <f t="shared" si="114"/>
        <v>272</v>
      </c>
      <c r="K290" s="3">
        <v>20.16</v>
      </c>
      <c r="L290" s="1">
        <f t="shared" si="128"/>
        <v>337</v>
      </c>
      <c r="M290" s="1">
        <v>32.9</v>
      </c>
      <c r="N290" s="1">
        <f t="shared" si="127"/>
        <v>522</v>
      </c>
      <c r="S290" s="16" t="s">
        <v>314</v>
      </c>
      <c r="T290" s="1">
        <f t="shared" si="111"/>
        <v>212</v>
      </c>
    </row>
    <row r="291" spans="1:20" ht="12.75">
      <c r="A291" s="3">
        <f t="shared" si="112"/>
        <v>13.86999999999996</v>
      </c>
      <c r="B291" s="1">
        <v>331</v>
      </c>
      <c r="C291" s="3">
        <f t="shared" si="125"/>
        <v>6.579999999999939</v>
      </c>
      <c r="D291" s="1">
        <v>716</v>
      </c>
      <c r="E291" s="3">
        <f t="shared" si="126"/>
        <v>10.879999999999939</v>
      </c>
      <c r="F291" s="1">
        <v>539</v>
      </c>
      <c r="I291" s="3">
        <v>64.58</v>
      </c>
      <c r="J291" s="1">
        <f t="shared" si="114"/>
        <v>271</v>
      </c>
      <c r="K291" s="3">
        <v>20.17</v>
      </c>
      <c r="L291" s="1">
        <f t="shared" si="128"/>
        <v>336</v>
      </c>
      <c r="M291" s="1">
        <v>32.94</v>
      </c>
      <c r="N291" s="1">
        <f t="shared" si="127"/>
        <v>523</v>
      </c>
      <c r="S291" s="16" t="s">
        <v>315</v>
      </c>
      <c r="T291" s="1">
        <f t="shared" si="111"/>
        <v>211</v>
      </c>
    </row>
    <row r="292" spans="1:20" ht="12.75">
      <c r="A292" s="3">
        <f t="shared" si="112"/>
        <v>13.87999999999996</v>
      </c>
      <c r="B292" s="1">
        <v>329</v>
      </c>
      <c r="C292" s="3">
        <f t="shared" si="125"/>
        <v>6.589999999999939</v>
      </c>
      <c r="D292" s="1">
        <v>718</v>
      </c>
      <c r="E292" s="3">
        <f t="shared" si="126"/>
        <v>10.889999999999938</v>
      </c>
      <c r="F292" s="1">
        <v>539</v>
      </c>
      <c r="I292" s="3">
        <v>64.62</v>
      </c>
      <c r="J292" s="1">
        <f t="shared" si="114"/>
        <v>270</v>
      </c>
      <c r="K292" s="3">
        <v>20.18</v>
      </c>
      <c r="L292" s="1">
        <f t="shared" si="128"/>
        <v>335</v>
      </c>
      <c r="M292" s="1">
        <v>33</v>
      </c>
      <c r="N292" s="1">
        <f t="shared" si="127"/>
        <v>524</v>
      </c>
      <c r="S292" s="16" t="s">
        <v>316</v>
      </c>
      <c r="T292" s="1">
        <f t="shared" si="111"/>
        <v>210</v>
      </c>
    </row>
    <row r="293" spans="1:20" ht="12.75">
      <c r="A293" s="3">
        <f t="shared" si="112"/>
        <v>13.88999999999996</v>
      </c>
      <c r="B293" s="1">
        <v>328</v>
      </c>
      <c r="C293" s="3">
        <f aca="true" t="shared" si="129" ref="C293:C304">C292+0.01</f>
        <v>6.599999999999938</v>
      </c>
      <c r="D293" s="1">
        <v>720</v>
      </c>
      <c r="E293" s="3">
        <f aca="true" t="shared" si="130" ref="E293:E303">E292+0.01</f>
        <v>10.899999999999938</v>
      </c>
      <c r="F293" s="1">
        <v>540</v>
      </c>
      <c r="I293" s="3">
        <v>64.65</v>
      </c>
      <c r="J293" s="1">
        <f t="shared" si="114"/>
        <v>269</v>
      </c>
      <c r="K293" s="3">
        <v>20.2</v>
      </c>
      <c r="L293" s="1">
        <f t="shared" si="128"/>
        <v>334</v>
      </c>
      <c r="M293" s="1">
        <v>33.04</v>
      </c>
      <c r="N293" s="1">
        <f aca="true" t="shared" si="131" ref="N293:N308">N292+1</f>
        <v>525</v>
      </c>
      <c r="S293" s="16" t="s">
        <v>317</v>
      </c>
      <c r="T293" s="1">
        <f t="shared" si="111"/>
        <v>209</v>
      </c>
    </row>
    <row r="294" spans="1:20" ht="12.75">
      <c r="A294" s="3">
        <f t="shared" si="112"/>
        <v>13.89999999999996</v>
      </c>
      <c r="B294" s="1">
        <v>327</v>
      </c>
      <c r="C294" s="3">
        <f t="shared" si="129"/>
        <v>6.609999999999938</v>
      </c>
      <c r="D294" s="1">
        <v>723</v>
      </c>
      <c r="E294" s="3">
        <f t="shared" si="130"/>
        <v>10.909999999999938</v>
      </c>
      <c r="F294" s="1">
        <v>540</v>
      </c>
      <c r="I294" s="3">
        <v>64.69</v>
      </c>
      <c r="J294" s="1">
        <f t="shared" si="114"/>
        <v>268</v>
      </c>
      <c r="K294" s="3">
        <v>20.21</v>
      </c>
      <c r="L294" s="1">
        <f t="shared" si="128"/>
        <v>333</v>
      </c>
      <c r="M294" s="1">
        <v>33.1</v>
      </c>
      <c r="N294" s="1">
        <f t="shared" si="131"/>
        <v>526</v>
      </c>
      <c r="S294" s="16" t="s">
        <v>318</v>
      </c>
      <c r="T294" s="1">
        <f t="shared" si="111"/>
        <v>208</v>
      </c>
    </row>
    <row r="295" spans="1:20" ht="12.75">
      <c r="A295" s="3">
        <f t="shared" si="112"/>
        <v>13.90999999999996</v>
      </c>
      <c r="B295" s="1">
        <v>325</v>
      </c>
      <c r="C295" s="3">
        <f t="shared" si="129"/>
        <v>6.619999999999938</v>
      </c>
      <c r="D295" s="1">
        <v>725</v>
      </c>
      <c r="E295" s="3">
        <f t="shared" si="130"/>
        <v>10.919999999999938</v>
      </c>
      <c r="F295" s="1">
        <v>541</v>
      </c>
      <c r="I295" s="3">
        <v>64.72</v>
      </c>
      <c r="J295" s="1">
        <f t="shared" si="114"/>
        <v>267</v>
      </c>
      <c r="K295" s="3">
        <v>20.22</v>
      </c>
      <c r="L295" s="1">
        <f t="shared" si="128"/>
        <v>332</v>
      </c>
      <c r="M295" s="1">
        <v>33.14</v>
      </c>
      <c r="N295" s="1">
        <f t="shared" si="131"/>
        <v>527</v>
      </c>
      <c r="S295" s="16" t="s">
        <v>319</v>
      </c>
      <c r="T295" s="1">
        <f t="shared" si="111"/>
        <v>207</v>
      </c>
    </row>
    <row r="296" spans="1:20" ht="12.75">
      <c r="A296" s="3">
        <f t="shared" si="112"/>
        <v>13.919999999999959</v>
      </c>
      <c r="B296" s="1">
        <v>324</v>
      </c>
      <c r="C296" s="3">
        <f t="shared" si="129"/>
        <v>6.629999999999938</v>
      </c>
      <c r="D296" s="1">
        <v>727</v>
      </c>
      <c r="E296" s="3">
        <f t="shared" si="130"/>
        <v>10.929999999999938</v>
      </c>
      <c r="F296" s="1">
        <v>542</v>
      </c>
      <c r="I296" s="3">
        <v>64.76</v>
      </c>
      <c r="J296" s="1">
        <f t="shared" si="114"/>
        <v>266</v>
      </c>
      <c r="K296" s="3">
        <v>20.23</v>
      </c>
      <c r="L296" s="1">
        <f t="shared" si="128"/>
        <v>331</v>
      </c>
      <c r="M296" s="1">
        <v>33.2</v>
      </c>
      <c r="N296" s="1">
        <f t="shared" si="131"/>
        <v>528</v>
      </c>
      <c r="S296" s="16" t="s">
        <v>320</v>
      </c>
      <c r="T296" s="1">
        <f aca="true" t="shared" si="132" ref="T296:T347">T295-1</f>
        <v>206</v>
      </c>
    </row>
    <row r="297" spans="1:20" ht="12.75">
      <c r="A297" s="3">
        <f t="shared" si="112"/>
        <v>13.929999999999959</v>
      </c>
      <c r="B297" s="1">
        <v>322</v>
      </c>
      <c r="C297" s="3">
        <f t="shared" si="129"/>
        <v>6.6399999999999375</v>
      </c>
      <c r="D297" s="1">
        <v>729</v>
      </c>
      <c r="E297" s="3">
        <f t="shared" si="130"/>
        <v>10.939999999999937</v>
      </c>
      <c r="F297" s="1">
        <v>542</v>
      </c>
      <c r="I297" s="3">
        <v>64.79</v>
      </c>
      <c r="J297" s="1">
        <f t="shared" si="114"/>
        <v>265</v>
      </c>
      <c r="K297" s="3">
        <v>20.25</v>
      </c>
      <c r="L297" s="1">
        <f t="shared" si="128"/>
        <v>330</v>
      </c>
      <c r="M297" s="1">
        <v>33.24</v>
      </c>
      <c r="N297" s="1">
        <f t="shared" si="131"/>
        <v>529</v>
      </c>
      <c r="S297" s="16" t="s">
        <v>321</v>
      </c>
      <c r="T297" s="1">
        <f t="shared" si="132"/>
        <v>205</v>
      </c>
    </row>
    <row r="298" spans="1:20" ht="12.75">
      <c r="A298" s="3">
        <f t="shared" si="112"/>
        <v>13.939999999999959</v>
      </c>
      <c r="B298" s="1">
        <v>321</v>
      </c>
      <c r="C298" s="3">
        <f t="shared" si="129"/>
        <v>6.649999999999937</v>
      </c>
      <c r="D298" s="1">
        <v>732</v>
      </c>
      <c r="E298" s="3">
        <f t="shared" si="130"/>
        <v>10.949999999999937</v>
      </c>
      <c r="F298" s="1">
        <v>543</v>
      </c>
      <c r="I298" s="3">
        <v>64.83</v>
      </c>
      <c r="J298" s="1">
        <f t="shared" si="114"/>
        <v>264</v>
      </c>
      <c r="K298" s="3">
        <v>20.26</v>
      </c>
      <c r="L298" s="1">
        <f t="shared" si="128"/>
        <v>329</v>
      </c>
      <c r="M298" s="1">
        <v>33.3</v>
      </c>
      <c r="N298" s="1">
        <f t="shared" si="131"/>
        <v>530</v>
      </c>
      <c r="S298" s="16" t="s">
        <v>322</v>
      </c>
      <c r="T298" s="1">
        <f t="shared" si="132"/>
        <v>204</v>
      </c>
    </row>
    <row r="299" spans="1:20" ht="12.75">
      <c r="A299" s="3">
        <f t="shared" si="112"/>
        <v>13.949999999999958</v>
      </c>
      <c r="B299" s="1">
        <v>319</v>
      </c>
      <c r="C299" s="3">
        <f t="shared" si="129"/>
        <v>6.659999999999937</v>
      </c>
      <c r="D299" s="1">
        <v>734</v>
      </c>
      <c r="E299" s="3">
        <f t="shared" si="130"/>
        <v>10.959999999999937</v>
      </c>
      <c r="F299" s="1">
        <v>543</v>
      </c>
      <c r="I299" s="3">
        <v>64.87</v>
      </c>
      <c r="J299" s="1">
        <f t="shared" si="114"/>
        <v>263</v>
      </c>
      <c r="K299" s="3">
        <v>20.27</v>
      </c>
      <c r="L299" s="1">
        <f t="shared" si="128"/>
        <v>328</v>
      </c>
      <c r="M299" s="1">
        <v>33.34</v>
      </c>
      <c r="N299" s="1">
        <f t="shared" si="131"/>
        <v>531</v>
      </c>
      <c r="S299" s="16" t="s">
        <v>323</v>
      </c>
      <c r="T299" s="1">
        <f t="shared" si="132"/>
        <v>203</v>
      </c>
    </row>
    <row r="300" spans="1:20" ht="12.75">
      <c r="A300" s="3">
        <f aca="true" t="shared" si="133" ref="A300:A354">A299+0.01</f>
        <v>13.959999999999958</v>
      </c>
      <c r="B300" s="1">
        <v>318</v>
      </c>
      <c r="C300" s="3">
        <f t="shared" si="129"/>
        <v>6.669999999999937</v>
      </c>
      <c r="D300" s="1">
        <v>736</v>
      </c>
      <c r="E300" s="3">
        <f t="shared" si="130"/>
        <v>10.969999999999937</v>
      </c>
      <c r="F300" s="1">
        <v>544</v>
      </c>
      <c r="I300" s="3">
        <v>64.9</v>
      </c>
      <c r="J300" s="1">
        <f t="shared" si="114"/>
        <v>262</v>
      </c>
      <c r="K300" s="3">
        <v>20.29</v>
      </c>
      <c r="L300" s="1">
        <f t="shared" si="128"/>
        <v>327</v>
      </c>
      <c r="M300" s="1">
        <v>33.4</v>
      </c>
      <c r="N300" s="1">
        <f t="shared" si="131"/>
        <v>532</v>
      </c>
      <c r="S300" s="16" t="s">
        <v>324</v>
      </c>
      <c r="T300" s="1">
        <f t="shared" si="132"/>
        <v>202</v>
      </c>
    </row>
    <row r="301" spans="1:20" ht="12.75">
      <c r="A301" s="3">
        <f t="shared" si="133"/>
        <v>13.969999999999958</v>
      </c>
      <c r="B301" s="1">
        <v>316</v>
      </c>
      <c r="C301" s="3">
        <f t="shared" si="129"/>
        <v>6.679999999999937</v>
      </c>
      <c r="D301" s="1">
        <v>739</v>
      </c>
      <c r="E301" s="3">
        <f t="shared" si="130"/>
        <v>10.979999999999936</v>
      </c>
      <c r="F301" s="1">
        <v>545</v>
      </c>
      <c r="I301" s="3">
        <v>64.94</v>
      </c>
      <c r="J301" s="1">
        <f t="shared" si="114"/>
        <v>261</v>
      </c>
      <c r="K301" s="3">
        <v>20.3</v>
      </c>
      <c r="L301" s="1">
        <f t="shared" si="128"/>
        <v>326</v>
      </c>
      <c r="M301" s="1">
        <v>33.44</v>
      </c>
      <c r="N301" s="1">
        <f t="shared" si="131"/>
        <v>533</v>
      </c>
      <c r="S301" s="16" t="s">
        <v>325</v>
      </c>
      <c r="T301" s="1">
        <f t="shared" si="132"/>
        <v>201</v>
      </c>
    </row>
    <row r="302" spans="1:20" ht="12.75">
      <c r="A302" s="3">
        <f t="shared" si="133"/>
        <v>13.979999999999958</v>
      </c>
      <c r="B302" s="1">
        <v>315</v>
      </c>
      <c r="C302" s="3">
        <f t="shared" si="129"/>
        <v>6.689999999999936</v>
      </c>
      <c r="D302" s="1">
        <v>741</v>
      </c>
      <c r="E302" s="3">
        <f t="shared" si="130"/>
        <v>10.989999999999936</v>
      </c>
      <c r="F302" s="1">
        <v>545</v>
      </c>
      <c r="I302" s="3">
        <v>64.97</v>
      </c>
      <c r="J302" s="1">
        <f t="shared" si="114"/>
        <v>260</v>
      </c>
      <c r="K302" s="3">
        <v>20.31</v>
      </c>
      <c r="L302" s="1">
        <f t="shared" si="128"/>
        <v>325</v>
      </c>
      <c r="M302" s="1">
        <v>33.5</v>
      </c>
      <c r="N302" s="1">
        <f t="shared" si="131"/>
        <v>534</v>
      </c>
      <c r="S302" s="16" t="s">
        <v>326</v>
      </c>
      <c r="T302" s="1">
        <f t="shared" si="132"/>
        <v>200</v>
      </c>
    </row>
    <row r="303" spans="1:20" ht="12.75">
      <c r="A303" s="3">
        <f t="shared" si="133"/>
        <v>13.989999999999958</v>
      </c>
      <c r="B303" s="1">
        <v>314</v>
      </c>
      <c r="C303" s="3">
        <f t="shared" si="129"/>
        <v>6.699999999999936</v>
      </c>
      <c r="D303" s="1">
        <v>743</v>
      </c>
      <c r="E303" s="3">
        <f t="shared" si="130"/>
        <v>10.999999999999936</v>
      </c>
      <c r="F303" s="1">
        <v>546</v>
      </c>
      <c r="I303" s="3">
        <v>65.01</v>
      </c>
      <c r="J303" s="1">
        <f t="shared" si="114"/>
        <v>259</v>
      </c>
      <c r="K303" s="3">
        <v>20.33</v>
      </c>
      <c r="L303" s="1">
        <f t="shared" si="128"/>
        <v>324</v>
      </c>
      <c r="M303" s="1">
        <v>33.54</v>
      </c>
      <c r="N303" s="1">
        <f t="shared" si="131"/>
        <v>535</v>
      </c>
      <c r="S303" s="16" t="s">
        <v>327</v>
      </c>
      <c r="T303" s="1">
        <f t="shared" si="132"/>
        <v>199</v>
      </c>
    </row>
    <row r="304" spans="1:20" ht="12.75">
      <c r="A304" s="3">
        <f t="shared" si="133"/>
        <v>13.999999999999957</v>
      </c>
      <c r="B304" s="1">
        <v>312</v>
      </c>
      <c r="C304" s="3">
        <f t="shared" si="129"/>
        <v>6.709999999999936</v>
      </c>
      <c r="D304" s="1">
        <v>746</v>
      </c>
      <c r="I304" s="3">
        <v>65.05</v>
      </c>
      <c r="J304" s="1">
        <f t="shared" si="114"/>
        <v>258</v>
      </c>
      <c r="K304" s="3">
        <v>20.34</v>
      </c>
      <c r="L304" s="1">
        <f t="shared" si="128"/>
        <v>323</v>
      </c>
      <c r="M304" s="1">
        <v>33.6</v>
      </c>
      <c r="N304" s="1">
        <f t="shared" si="131"/>
        <v>536</v>
      </c>
      <c r="S304" s="16" t="s">
        <v>328</v>
      </c>
      <c r="T304" s="1">
        <f t="shared" si="132"/>
        <v>198</v>
      </c>
    </row>
    <row r="305" spans="1:20" ht="12.75">
      <c r="A305" s="3">
        <f t="shared" si="133"/>
        <v>14.009999999999957</v>
      </c>
      <c r="B305" s="1">
        <v>311</v>
      </c>
      <c r="I305" s="3">
        <v>65.08</v>
      </c>
      <c r="J305" s="1">
        <f t="shared" si="114"/>
        <v>257</v>
      </c>
      <c r="K305" s="3">
        <v>20.35</v>
      </c>
      <c r="L305" s="1">
        <f t="shared" si="128"/>
        <v>322</v>
      </c>
      <c r="M305" s="1">
        <v>33.64</v>
      </c>
      <c r="N305" s="1">
        <f t="shared" si="131"/>
        <v>537</v>
      </c>
      <c r="S305" s="16" t="s">
        <v>329</v>
      </c>
      <c r="T305" s="1">
        <f t="shared" si="132"/>
        <v>197</v>
      </c>
    </row>
    <row r="306" spans="1:20" ht="12.75">
      <c r="A306" s="3">
        <f t="shared" si="133"/>
        <v>14.019999999999957</v>
      </c>
      <c r="B306" s="1">
        <v>309</v>
      </c>
      <c r="I306" s="3">
        <v>65.12</v>
      </c>
      <c r="J306" s="1">
        <f t="shared" si="114"/>
        <v>256</v>
      </c>
      <c r="K306" s="3">
        <v>20.37</v>
      </c>
      <c r="L306" s="1">
        <f t="shared" si="128"/>
        <v>321</v>
      </c>
      <c r="M306" s="1">
        <v>33.7</v>
      </c>
      <c r="N306" s="1">
        <f t="shared" si="131"/>
        <v>538</v>
      </c>
      <c r="S306" s="16" t="s">
        <v>330</v>
      </c>
      <c r="T306" s="1">
        <f t="shared" si="132"/>
        <v>196</v>
      </c>
    </row>
    <row r="307" spans="1:20" ht="12.75">
      <c r="A307" s="3">
        <f t="shared" si="133"/>
        <v>14.029999999999957</v>
      </c>
      <c r="B307" s="1">
        <v>308</v>
      </c>
      <c r="I307" s="3">
        <v>65.16</v>
      </c>
      <c r="J307" s="1">
        <f aca="true" t="shared" si="134" ref="J307:J370">J306-1</f>
        <v>255</v>
      </c>
      <c r="K307" s="3">
        <v>20.38</v>
      </c>
      <c r="L307" s="1">
        <f t="shared" si="128"/>
        <v>320</v>
      </c>
      <c r="M307" s="1">
        <v>33.74</v>
      </c>
      <c r="N307" s="1">
        <f t="shared" si="131"/>
        <v>539</v>
      </c>
      <c r="S307" s="16" t="s">
        <v>331</v>
      </c>
      <c r="T307" s="1">
        <f t="shared" si="132"/>
        <v>195</v>
      </c>
    </row>
    <row r="308" spans="1:20" ht="12.75">
      <c r="A308" s="3">
        <f t="shared" si="133"/>
        <v>14.039999999999957</v>
      </c>
      <c r="B308" s="1">
        <v>307</v>
      </c>
      <c r="I308" s="3">
        <v>65.19</v>
      </c>
      <c r="J308" s="1">
        <f t="shared" si="134"/>
        <v>254</v>
      </c>
      <c r="K308" s="3">
        <v>20.39</v>
      </c>
      <c r="L308" s="1">
        <f t="shared" si="128"/>
        <v>319</v>
      </c>
      <c r="M308" s="1">
        <v>33.8</v>
      </c>
      <c r="N308" s="1">
        <f t="shared" si="131"/>
        <v>540</v>
      </c>
      <c r="S308" s="16" t="s">
        <v>332</v>
      </c>
      <c r="T308" s="1">
        <f t="shared" si="132"/>
        <v>194</v>
      </c>
    </row>
    <row r="309" spans="1:20" ht="12.75">
      <c r="A309" s="3">
        <f t="shared" si="133"/>
        <v>14.049999999999956</v>
      </c>
      <c r="B309" s="1">
        <v>305</v>
      </c>
      <c r="I309" s="3">
        <v>65.23</v>
      </c>
      <c r="J309" s="1">
        <f t="shared" si="134"/>
        <v>253</v>
      </c>
      <c r="K309" s="3">
        <v>20.41</v>
      </c>
      <c r="L309" s="1">
        <f t="shared" si="128"/>
        <v>318</v>
      </c>
      <c r="M309" s="1">
        <v>33.84</v>
      </c>
      <c r="N309" s="1">
        <f aca="true" t="shared" si="135" ref="N309:N324">N308+1</f>
        <v>541</v>
      </c>
      <c r="S309" s="16" t="s">
        <v>333</v>
      </c>
      <c r="T309" s="1">
        <f t="shared" si="132"/>
        <v>193</v>
      </c>
    </row>
    <row r="310" spans="1:20" ht="12.75">
      <c r="A310" s="3">
        <f t="shared" si="133"/>
        <v>14.059999999999956</v>
      </c>
      <c r="B310" s="1">
        <v>304</v>
      </c>
      <c r="I310" s="3">
        <v>65.27</v>
      </c>
      <c r="J310" s="1">
        <f t="shared" si="134"/>
        <v>252</v>
      </c>
      <c r="K310" s="3">
        <v>20.42</v>
      </c>
      <c r="L310" s="1">
        <f t="shared" si="128"/>
        <v>317</v>
      </c>
      <c r="M310" s="1">
        <v>33.9</v>
      </c>
      <c r="N310" s="1">
        <f t="shared" si="135"/>
        <v>542</v>
      </c>
      <c r="S310" s="16" t="s">
        <v>334</v>
      </c>
      <c r="T310" s="1">
        <f t="shared" si="132"/>
        <v>192</v>
      </c>
    </row>
    <row r="311" spans="1:20" ht="12.75">
      <c r="A311" s="3">
        <f t="shared" si="133"/>
        <v>14.069999999999956</v>
      </c>
      <c r="B311" s="1">
        <v>302</v>
      </c>
      <c r="I311" s="3">
        <v>65.3</v>
      </c>
      <c r="J311" s="1">
        <f t="shared" si="134"/>
        <v>251</v>
      </c>
      <c r="K311" s="3">
        <v>20.43</v>
      </c>
      <c r="L311" s="1">
        <f t="shared" si="128"/>
        <v>316</v>
      </c>
      <c r="M311" s="1">
        <v>33.94</v>
      </c>
      <c r="N311" s="1">
        <f t="shared" si="135"/>
        <v>543</v>
      </c>
      <c r="S311" s="16" t="s">
        <v>335</v>
      </c>
      <c r="T311" s="1">
        <f t="shared" si="132"/>
        <v>191</v>
      </c>
    </row>
    <row r="312" spans="1:20" ht="12.75">
      <c r="A312" s="3">
        <f t="shared" si="133"/>
        <v>14.079999999999956</v>
      </c>
      <c r="B312" s="1">
        <v>301</v>
      </c>
      <c r="I312" s="3">
        <v>65.34</v>
      </c>
      <c r="J312" s="1">
        <f t="shared" si="134"/>
        <v>250</v>
      </c>
      <c r="K312" s="3">
        <v>20.44</v>
      </c>
      <c r="L312" s="1">
        <f t="shared" si="128"/>
        <v>315</v>
      </c>
      <c r="M312" s="1">
        <v>34</v>
      </c>
      <c r="N312" s="1">
        <f t="shared" si="135"/>
        <v>544</v>
      </c>
      <c r="S312" s="16" t="s">
        <v>336</v>
      </c>
      <c r="T312" s="1">
        <f t="shared" si="132"/>
        <v>190</v>
      </c>
    </row>
    <row r="313" spans="1:20" ht="12.75">
      <c r="A313" s="3">
        <f t="shared" si="133"/>
        <v>14.089999999999955</v>
      </c>
      <c r="B313" s="1">
        <v>300</v>
      </c>
      <c r="I313" s="3">
        <v>65.38</v>
      </c>
      <c r="J313" s="1">
        <f t="shared" si="134"/>
        <v>249</v>
      </c>
      <c r="K313" s="3">
        <v>20.46</v>
      </c>
      <c r="L313" s="1">
        <f t="shared" si="128"/>
        <v>314</v>
      </c>
      <c r="M313" s="1">
        <v>34.06</v>
      </c>
      <c r="N313" s="1">
        <f t="shared" si="135"/>
        <v>545</v>
      </c>
      <c r="S313" s="16" t="s">
        <v>337</v>
      </c>
      <c r="T313" s="1">
        <f t="shared" si="132"/>
        <v>189</v>
      </c>
    </row>
    <row r="314" spans="1:20" ht="12.75">
      <c r="A314" s="3">
        <f t="shared" si="133"/>
        <v>14.099999999999955</v>
      </c>
      <c r="B314" s="1">
        <v>298</v>
      </c>
      <c r="I314" s="3">
        <v>65.41</v>
      </c>
      <c r="J314" s="1">
        <f t="shared" si="134"/>
        <v>248</v>
      </c>
      <c r="K314" s="3">
        <v>20.47</v>
      </c>
      <c r="L314" s="1">
        <f t="shared" si="128"/>
        <v>313</v>
      </c>
      <c r="M314" s="1">
        <v>34.1</v>
      </c>
      <c r="N314" s="1">
        <f t="shared" si="135"/>
        <v>546</v>
      </c>
      <c r="S314" s="16" t="s">
        <v>338</v>
      </c>
      <c r="T314" s="1">
        <f t="shared" si="132"/>
        <v>188</v>
      </c>
    </row>
    <row r="315" spans="1:20" ht="12.75">
      <c r="A315" s="3">
        <f t="shared" si="133"/>
        <v>14.109999999999955</v>
      </c>
      <c r="B315" s="1">
        <v>297</v>
      </c>
      <c r="I315" s="3">
        <v>65.45</v>
      </c>
      <c r="J315" s="1">
        <f t="shared" si="134"/>
        <v>247</v>
      </c>
      <c r="K315" s="3">
        <v>20.48</v>
      </c>
      <c r="L315" s="1">
        <f t="shared" si="128"/>
        <v>312</v>
      </c>
      <c r="M315" s="1">
        <v>34.16</v>
      </c>
      <c r="N315" s="1">
        <f t="shared" si="135"/>
        <v>547</v>
      </c>
      <c r="S315" s="16" t="s">
        <v>339</v>
      </c>
      <c r="T315" s="1">
        <f t="shared" si="132"/>
        <v>187</v>
      </c>
    </row>
    <row r="316" spans="1:20" ht="12.75">
      <c r="A316" s="3">
        <f t="shared" si="133"/>
        <v>14.119999999999955</v>
      </c>
      <c r="B316" s="1">
        <v>295</v>
      </c>
      <c r="I316" s="3">
        <v>65.49</v>
      </c>
      <c r="J316" s="1">
        <f t="shared" si="134"/>
        <v>246</v>
      </c>
      <c r="K316" s="3">
        <v>20.5</v>
      </c>
      <c r="L316" s="1">
        <f t="shared" si="128"/>
        <v>311</v>
      </c>
      <c r="M316" s="1">
        <v>34.2</v>
      </c>
      <c r="N316" s="1">
        <f t="shared" si="135"/>
        <v>548</v>
      </c>
      <c r="S316" s="16" t="s">
        <v>340</v>
      </c>
      <c r="T316" s="1">
        <f t="shared" si="132"/>
        <v>186</v>
      </c>
    </row>
    <row r="317" spans="1:20" ht="12.75">
      <c r="A317" s="3">
        <f t="shared" si="133"/>
        <v>14.129999999999955</v>
      </c>
      <c r="B317" s="1">
        <v>294</v>
      </c>
      <c r="I317" s="3">
        <v>65.52</v>
      </c>
      <c r="J317" s="1">
        <f t="shared" si="134"/>
        <v>245</v>
      </c>
      <c r="K317" s="3">
        <v>20.51</v>
      </c>
      <c r="L317" s="1">
        <f t="shared" si="128"/>
        <v>310</v>
      </c>
      <c r="M317" s="1">
        <v>34.26</v>
      </c>
      <c r="N317" s="1">
        <f t="shared" si="135"/>
        <v>549</v>
      </c>
      <c r="S317" s="16" t="s">
        <v>341</v>
      </c>
      <c r="T317" s="1">
        <f t="shared" si="132"/>
        <v>185</v>
      </c>
    </row>
    <row r="318" spans="1:20" ht="12.75">
      <c r="A318" s="3">
        <f t="shared" si="133"/>
        <v>14.139999999999954</v>
      </c>
      <c r="B318" s="1">
        <v>293</v>
      </c>
      <c r="I318" s="3">
        <v>65.56</v>
      </c>
      <c r="J318" s="1">
        <f t="shared" si="134"/>
        <v>244</v>
      </c>
      <c r="K318" s="3">
        <v>20.53</v>
      </c>
      <c r="L318" s="1">
        <f t="shared" si="128"/>
        <v>309</v>
      </c>
      <c r="M318" s="1">
        <v>34.3</v>
      </c>
      <c r="N318" s="1">
        <f t="shared" si="135"/>
        <v>550</v>
      </c>
      <c r="S318" s="16" t="s">
        <v>342</v>
      </c>
      <c r="T318" s="1">
        <f t="shared" si="132"/>
        <v>184</v>
      </c>
    </row>
    <row r="319" spans="1:20" ht="12.75">
      <c r="A319" s="3">
        <f t="shared" si="133"/>
        <v>14.149999999999954</v>
      </c>
      <c r="B319" s="1">
        <v>291</v>
      </c>
      <c r="I319" s="3">
        <v>65.6</v>
      </c>
      <c r="J319" s="1">
        <f t="shared" si="134"/>
        <v>243</v>
      </c>
      <c r="K319" s="3">
        <v>20.54</v>
      </c>
      <c r="L319" s="1">
        <f t="shared" si="128"/>
        <v>308</v>
      </c>
      <c r="M319" s="1">
        <v>34.36</v>
      </c>
      <c r="N319" s="1">
        <f t="shared" si="135"/>
        <v>551</v>
      </c>
      <c r="S319" s="16" t="s">
        <v>343</v>
      </c>
      <c r="T319" s="1">
        <f t="shared" si="132"/>
        <v>183</v>
      </c>
    </row>
    <row r="320" spans="1:20" ht="12.75">
      <c r="A320" s="3">
        <f t="shared" si="133"/>
        <v>14.159999999999954</v>
      </c>
      <c r="B320" s="1">
        <v>290</v>
      </c>
      <c r="I320" s="3">
        <v>65.64</v>
      </c>
      <c r="J320" s="1">
        <f t="shared" si="134"/>
        <v>242</v>
      </c>
      <c r="K320" s="3">
        <v>20.55</v>
      </c>
      <c r="L320" s="1">
        <f t="shared" si="128"/>
        <v>307</v>
      </c>
      <c r="M320" s="1">
        <v>34.4</v>
      </c>
      <c r="N320" s="1">
        <f t="shared" si="135"/>
        <v>552</v>
      </c>
      <c r="S320" s="16" t="s">
        <v>344</v>
      </c>
      <c r="T320" s="1">
        <f t="shared" si="132"/>
        <v>182</v>
      </c>
    </row>
    <row r="321" spans="1:20" ht="12.75">
      <c r="A321" s="3">
        <f t="shared" si="133"/>
        <v>14.169999999999954</v>
      </c>
      <c r="B321" s="1">
        <v>289</v>
      </c>
      <c r="I321" s="3">
        <v>65.67</v>
      </c>
      <c r="J321" s="1">
        <f t="shared" si="134"/>
        <v>241</v>
      </c>
      <c r="K321" s="3">
        <v>20.57</v>
      </c>
      <c r="L321" s="1">
        <f t="shared" si="128"/>
        <v>306</v>
      </c>
      <c r="M321" s="1">
        <v>34.46</v>
      </c>
      <c r="N321" s="1">
        <f t="shared" si="135"/>
        <v>553</v>
      </c>
      <c r="S321" s="16" t="s">
        <v>345</v>
      </c>
      <c r="T321" s="1">
        <f t="shared" si="132"/>
        <v>181</v>
      </c>
    </row>
    <row r="322" spans="1:20" ht="12.75">
      <c r="A322" s="3">
        <f t="shared" si="133"/>
        <v>14.179999999999954</v>
      </c>
      <c r="B322" s="1">
        <v>287</v>
      </c>
      <c r="I322" s="3">
        <v>65.71</v>
      </c>
      <c r="J322" s="1">
        <f t="shared" si="134"/>
        <v>240</v>
      </c>
      <c r="K322" s="3">
        <v>20.58</v>
      </c>
      <c r="L322" s="1">
        <f t="shared" si="128"/>
        <v>305</v>
      </c>
      <c r="M322" s="1">
        <v>34.5</v>
      </c>
      <c r="N322" s="1">
        <f t="shared" si="135"/>
        <v>554</v>
      </c>
      <c r="S322" s="16" t="s">
        <v>346</v>
      </c>
      <c r="T322" s="1">
        <f t="shared" si="132"/>
        <v>180</v>
      </c>
    </row>
    <row r="323" spans="1:20" ht="12.75">
      <c r="A323" s="3">
        <f t="shared" si="133"/>
        <v>14.189999999999953</v>
      </c>
      <c r="B323" s="1">
        <v>286</v>
      </c>
      <c r="I323" s="3">
        <v>65.75</v>
      </c>
      <c r="J323" s="1">
        <f t="shared" si="134"/>
        <v>239</v>
      </c>
      <c r="K323" s="3">
        <v>20.59</v>
      </c>
      <c r="L323" s="1">
        <f t="shared" si="128"/>
        <v>304</v>
      </c>
      <c r="M323" s="1">
        <v>34.56</v>
      </c>
      <c r="N323" s="1">
        <f t="shared" si="135"/>
        <v>555</v>
      </c>
      <c r="S323" s="16" t="s">
        <v>347</v>
      </c>
      <c r="T323" s="1">
        <f t="shared" si="132"/>
        <v>179</v>
      </c>
    </row>
    <row r="324" spans="1:20" ht="12.75">
      <c r="A324" s="3">
        <f t="shared" si="133"/>
        <v>14.199999999999953</v>
      </c>
      <c r="B324" s="1">
        <v>284</v>
      </c>
      <c r="I324" s="3">
        <v>65.79</v>
      </c>
      <c r="J324" s="1">
        <f t="shared" si="134"/>
        <v>238</v>
      </c>
      <c r="K324" s="3">
        <v>20.61</v>
      </c>
      <c r="L324" s="1">
        <f t="shared" si="128"/>
        <v>303</v>
      </c>
      <c r="M324" s="1">
        <v>34.6</v>
      </c>
      <c r="N324" s="1">
        <f t="shared" si="135"/>
        <v>556</v>
      </c>
      <c r="S324" s="16" t="s">
        <v>348</v>
      </c>
      <c r="T324" s="1">
        <f t="shared" si="132"/>
        <v>178</v>
      </c>
    </row>
    <row r="325" spans="1:20" ht="12.75">
      <c r="A325" s="3">
        <f t="shared" si="133"/>
        <v>14.209999999999953</v>
      </c>
      <c r="B325" s="1">
        <v>283</v>
      </c>
      <c r="I325" s="3">
        <v>65.82</v>
      </c>
      <c r="J325" s="1">
        <f t="shared" si="134"/>
        <v>237</v>
      </c>
      <c r="K325" s="3">
        <v>20.62</v>
      </c>
      <c r="L325" s="1">
        <f t="shared" si="128"/>
        <v>302</v>
      </c>
      <c r="M325" s="1">
        <v>34.66</v>
      </c>
      <c r="N325" s="1">
        <f aca="true" t="shared" si="136" ref="N325:N340">N324+1</f>
        <v>557</v>
      </c>
      <c r="S325" s="16" t="s">
        <v>349</v>
      </c>
      <c r="T325" s="1">
        <f t="shared" si="132"/>
        <v>177</v>
      </c>
    </row>
    <row r="326" spans="1:20" ht="12.75">
      <c r="A326" s="3">
        <f t="shared" si="133"/>
        <v>14.219999999999953</v>
      </c>
      <c r="B326" s="1">
        <v>282</v>
      </c>
      <c r="I326" s="3">
        <v>65.86</v>
      </c>
      <c r="J326" s="1">
        <f t="shared" si="134"/>
        <v>236</v>
      </c>
      <c r="K326" s="3">
        <v>20.63</v>
      </c>
      <c r="L326" s="1">
        <f t="shared" si="128"/>
        <v>301</v>
      </c>
      <c r="M326" s="1">
        <v>34.7</v>
      </c>
      <c r="N326" s="1">
        <f t="shared" si="136"/>
        <v>558</v>
      </c>
      <c r="S326" s="16" t="s">
        <v>350</v>
      </c>
      <c r="T326" s="1">
        <f t="shared" si="132"/>
        <v>176</v>
      </c>
    </row>
    <row r="327" spans="1:20" ht="12.75">
      <c r="A327" s="3">
        <f t="shared" si="133"/>
        <v>14.229999999999952</v>
      </c>
      <c r="B327" s="1">
        <v>280</v>
      </c>
      <c r="I327" s="3">
        <v>65.9</v>
      </c>
      <c r="J327" s="1">
        <f t="shared" si="134"/>
        <v>235</v>
      </c>
      <c r="K327" s="3">
        <v>20.65</v>
      </c>
      <c r="L327" s="1">
        <f t="shared" si="128"/>
        <v>300</v>
      </c>
      <c r="M327" s="1">
        <v>34.76</v>
      </c>
      <c r="N327" s="1">
        <f t="shared" si="136"/>
        <v>559</v>
      </c>
      <c r="S327" s="16" t="s">
        <v>351</v>
      </c>
      <c r="T327" s="1">
        <f t="shared" si="132"/>
        <v>175</v>
      </c>
    </row>
    <row r="328" spans="1:20" ht="12.75">
      <c r="A328" s="3">
        <f t="shared" si="133"/>
        <v>14.239999999999952</v>
      </c>
      <c r="B328" s="1">
        <v>279</v>
      </c>
      <c r="I328" s="3">
        <v>65.94</v>
      </c>
      <c r="J328" s="1">
        <f t="shared" si="134"/>
        <v>234</v>
      </c>
      <c r="K328" s="3">
        <v>20.66</v>
      </c>
      <c r="L328" s="1">
        <f t="shared" si="128"/>
        <v>299</v>
      </c>
      <c r="M328" s="1">
        <v>34.8</v>
      </c>
      <c r="N328" s="1">
        <f t="shared" si="136"/>
        <v>560</v>
      </c>
      <c r="S328" s="16" t="s">
        <v>352</v>
      </c>
      <c r="T328" s="1">
        <f t="shared" si="132"/>
        <v>174</v>
      </c>
    </row>
    <row r="329" spans="1:20" ht="12.75">
      <c r="A329" s="3">
        <f t="shared" si="133"/>
        <v>14.249999999999952</v>
      </c>
      <c r="B329" s="1">
        <v>278</v>
      </c>
      <c r="I329" s="3">
        <v>65.97</v>
      </c>
      <c r="J329" s="1">
        <f t="shared" si="134"/>
        <v>233</v>
      </c>
      <c r="K329" s="3">
        <v>20.67</v>
      </c>
      <c r="L329" s="1">
        <f t="shared" si="128"/>
        <v>298</v>
      </c>
      <c r="M329" s="1">
        <v>34.86</v>
      </c>
      <c r="N329" s="1">
        <f t="shared" si="136"/>
        <v>561</v>
      </c>
      <c r="S329" s="16" t="s">
        <v>353</v>
      </c>
      <c r="T329" s="1">
        <f t="shared" si="132"/>
        <v>173</v>
      </c>
    </row>
    <row r="330" spans="1:20" ht="12.75">
      <c r="A330" s="3">
        <f t="shared" si="133"/>
        <v>14.259999999999952</v>
      </c>
      <c r="B330" s="1">
        <v>276</v>
      </c>
      <c r="I330" s="3">
        <v>66.01</v>
      </c>
      <c r="J330" s="1">
        <f t="shared" si="134"/>
        <v>232</v>
      </c>
      <c r="K330" s="3">
        <v>20.69</v>
      </c>
      <c r="L330" s="1">
        <f t="shared" si="128"/>
        <v>297</v>
      </c>
      <c r="M330" s="1">
        <v>34.9</v>
      </c>
      <c r="N330" s="1">
        <f t="shared" si="136"/>
        <v>562</v>
      </c>
      <c r="S330" s="16" t="s">
        <v>354</v>
      </c>
      <c r="T330" s="1">
        <f t="shared" si="132"/>
        <v>172</v>
      </c>
    </row>
    <row r="331" spans="1:20" ht="12.75">
      <c r="A331" s="3">
        <f t="shared" si="133"/>
        <v>14.269999999999952</v>
      </c>
      <c r="B331" s="1">
        <v>275</v>
      </c>
      <c r="I331" s="3">
        <v>66.05</v>
      </c>
      <c r="J331" s="1">
        <f t="shared" si="134"/>
        <v>231</v>
      </c>
      <c r="K331" s="3">
        <v>20.7</v>
      </c>
      <c r="L331" s="1">
        <f t="shared" si="128"/>
        <v>296</v>
      </c>
      <c r="M331" s="1">
        <v>34.96</v>
      </c>
      <c r="N331" s="1">
        <f t="shared" si="136"/>
        <v>563</v>
      </c>
      <c r="S331" s="16" t="s">
        <v>355</v>
      </c>
      <c r="T331" s="1">
        <f t="shared" si="132"/>
        <v>171</v>
      </c>
    </row>
    <row r="332" spans="1:20" ht="12.75">
      <c r="A332" s="3">
        <f t="shared" si="133"/>
        <v>14.279999999999951</v>
      </c>
      <c r="B332" s="1">
        <v>274</v>
      </c>
      <c r="I332" s="3">
        <v>66.09</v>
      </c>
      <c r="J332" s="1">
        <f t="shared" si="134"/>
        <v>230</v>
      </c>
      <c r="K332" s="3">
        <v>20.72</v>
      </c>
      <c r="L332" s="1">
        <f t="shared" si="128"/>
        <v>295</v>
      </c>
      <c r="M332" s="1">
        <v>35</v>
      </c>
      <c r="N332" s="1">
        <f t="shared" si="136"/>
        <v>564</v>
      </c>
      <c r="S332" s="16" t="s">
        <v>356</v>
      </c>
      <c r="T332" s="1">
        <f t="shared" si="132"/>
        <v>170</v>
      </c>
    </row>
    <row r="333" spans="1:20" ht="12.75">
      <c r="A333" s="3">
        <f t="shared" si="133"/>
        <v>14.289999999999951</v>
      </c>
      <c r="B333" s="1">
        <v>272</v>
      </c>
      <c r="I333" s="3">
        <v>66.13</v>
      </c>
      <c r="J333" s="1">
        <f t="shared" si="134"/>
        <v>229</v>
      </c>
      <c r="K333" s="3">
        <v>20.73</v>
      </c>
      <c r="L333" s="1">
        <f t="shared" si="128"/>
        <v>294</v>
      </c>
      <c r="M333" s="1">
        <v>35.06</v>
      </c>
      <c r="N333" s="1">
        <f t="shared" si="136"/>
        <v>565</v>
      </c>
      <c r="S333" s="16" t="s">
        <v>357</v>
      </c>
      <c r="T333" s="1">
        <f t="shared" si="132"/>
        <v>169</v>
      </c>
    </row>
    <row r="334" spans="1:20" ht="12.75">
      <c r="A334" s="3">
        <f t="shared" si="133"/>
        <v>14.299999999999951</v>
      </c>
      <c r="B334" s="1">
        <v>271</v>
      </c>
      <c r="I334" s="3">
        <v>66.17</v>
      </c>
      <c r="J334" s="1">
        <f t="shared" si="134"/>
        <v>228</v>
      </c>
      <c r="K334" s="3">
        <v>20.74</v>
      </c>
      <c r="L334" s="1">
        <f t="shared" si="128"/>
        <v>293</v>
      </c>
      <c r="M334" s="1">
        <v>35.1</v>
      </c>
      <c r="N334" s="1">
        <f t="shared" si="136"/>
        <v>566</v>
      </c>
      <c r="S334" s="16" t="s">
        <v>358</v>
      </c>
      <c r="T334" s="1">
        <f t="shared" si="132"/>
        <v>168</v>
      </c>
    </row>
    <row r="335" spans="1:20" ht="12.75">
      <c r="A335" s="3">
        <f t="shared" si="133"/>
        <v>14.30999999999995</v>
      </c>
      <c r="B335" s="1">
        <v>270</v>
      </c>
      <c r="I335" s="3">
        <v>66.2</v>
      </c>
      <c r="J335" s="1">
        <f t="shared" si="134"/>
        <v>227</v>
      </c>
      <c r="K335" s="3">
        <v>20.76</v>
      </c>
      <c r="L335" s="1">
        <f t="shared" si="128"/>
        <v>292</v>
      </c>
      <c r="M335" s="1">
        <v>35.16</v>
      </c>
      <c r="N335" s="1">
        <f t="shared" si="136"/>
        <v>567</v>
      </c>
      <c r="S335" s="16" t="s">
        <v>359</v>
      </c>
      <c r="T335" s="1">
        <f t="shared" si="132"/>
        <v>167</v>
      </c>
    </row>
    <row r="336" spans="1:20" ht="12.75">
      <c r="A336" s="3">
        <f t="shared" si="133"/>
        <v>14.31999999999995</v>
      </c>
      <c r="B336" s="1">
        <v>268</v>
      </c>
      <c r="I336" s="3">
        <v>66.24</v>
      </c>
      <c r="J336" s="1">
        <f t="shared" si="134"/>
        <v>226</v>
      </c>
      <c r="K336" s="3">
        <v>20.77</v>
      </c>
      <c r="L336" s="1">
        <f t="shared" si="128"/>
        <v>291</v>
      </c>
      <c r="M336" s="1">
        <v>35.2</v>
      </c>
      <c r="N336" s="1">
        <f t="shared" si="136"/>
        <v>568</v>
      </c>
      <c r="S336" s="16" t="s">
        <v>360</v>
      </c>
      <c r="T336" s="1">
        <f t="shared" si="132"/>
        <v>166</v>
      </c>
    </row>
    <row r="337" spans="1:20" ht="12.75">
      <c r="A337" s="3">
        <f t="shared" si="133"/>
        <v>14.32999999999995</v>
      </c>
      <c r="B337" s="1">
        <v>267</v>
      </c>
      <c r="I337" s="3">
        <v>66.28</v>
      </c>
      <c r="J337" s="1">
        <f t="shared" si="134"/>
        <v>225</v>
      </c>
      <c r="K337" s="3">
        <v>20.78</v>
      </c>
      <c r="L337" s="1">
        <f t="shared" si="128"/>
        <v>290</v>
      </c>
      <c r="M337" s="1">
        <v>35.26</v>
      </c>
      <c r="N337" s="1">
        <f t="shared" si="136"/>
        <v>569</v>
      </c>
      <c r="S337" s="16" t="s">
        <v>361</v>
      </c>
      <c r="T337" s="1">
        <f t="shared" si="132"/>
        <v>165</v>
      </c>
    </row>
    <row r="338" spans="1:20" ht="12.75">
      <c r="A338" s="3">
        <f t="shared" si="133"/>
        <v>14.33999999999995</v>
      </c>
      <c r="B338" s="1">
        <v>266</v>
      </c>
      <c r="I338" s="3">
        <v>66.32</v>
      </c>
      <c r="J338" s="1">
        <f t="shared" si="134"/>
        <v>224</v>
      </c>
      <c r="K338" s="3">
        <v>20.8</v>
      </c>
      <c r="L338" s="1">
        <f t="shared" si="128"/>
        <v>289</v>
      </c>
      <c r="M338" s="1">
        <v>35.3</v>
      </c>
      <c r="N338" s="1">
        <f t="shared" si="136"/>
        <v>570</v>
      </c>
      <c r="S338" s="16" t="s">
        <v>362</v>
      </c>
      <c r="T338" s="1">
        <f t="shared" si="132"/>
        <v>164</v>
      </c>
    </row>
    <row r="339" spans="1:20" ht="12.75">
      <c r="A339" s="3">
        <f t="shared" si="133"/>
        <v>14.34999999999995</v>
      </c>
      <c r="B339" s="1">
        <v>264</v>
      </c>
      <c r="I339" s="3">
        <v>66.36</v>
      </c>
      <c r="J339" s="1">
        <f t="shared" si="134"/>
        <v>223</v>
      </c>
      <c r="K339" s="3">
        <v>20.81</v>
      </c>
      <c r="L339" s="1">
        <f t="shared" si="128"/>
        <v>288</v>
      </c>
      <c r="M339" s="1">
        <v>35.36</v>
      </c>
      <c r="N339" s="1">
        <f t="shared" si="136"/>
        <v>571</v>
      </c>
      <c r="S339" s="16" t="s">
        <v>363</v>
      </c>
      <c r="T339" s="1">
        <f t="shared" si="132"/>
        <v>163</v>
      </c>
    </row>
    <row r="340" spans="1:20" ht="12.75">
      <c r="A340" s="3">
        <f t="shared" si="133"/>
        <v>14.35999999999995</v>
      </c>
      <c r="B340" s="1">
        <v>263</v>
      </c>
      <c r="I340" s="3">
        <v>66.4</v>
      </c>
      <c r="J340" s="1">
        <f t="shared" si="134"/>
        <v>222</v>
      </c>
      <c r="K340" s="3">
        <v>20.83</v>
      </c>
      <c r="L340" s="1">
        <f t="shared" si="128"/>
        <v>287</v>
      </c>
      <c r="M340" s="1">
        <v>35.4</v>
      </c>
      <c r="N340" s="1">
        <f t="shared" si="136"/>
        <v>572</v>
      </c>
      <c r="S340" s="16" t="s">
        <v>364</v>
      </c>
      <c r="T340" s="1">
        <f t="shared" si="132"/>
        <v>162</v>
      </c>
    </row>
    <row r="341" spans="1:20" ht="12.75">
      <c r="A341" s="3">
        <f t="shared" si="133"/>
        <v>14.36999999999995</v>
      </c>
      <c r="B341" s="1">
        <v>262</v>
      </c>
      <c r="I341" s="3">
        <v>66.44</v>
      </c>
      <c r="J341" s="1">
        <f t="shared" si="134"/>
        <v>221</v>
      </c>
      <c r="K341" s="3">
        <v>20.84</v>
      </c>
      <c r="L341" s="1">
        <f t="shared" si="128"/>
        <v>286</v>
      </c>
      <c r="M341" s="1">
        <v>35.44</v>
      </c>
      <c r="N341" s="1">
        <f>N340+1</f>
        <v>573</v>
      </c>
      <c r="S341" s="16" t="s">
        <v>365</v>
      </c>
      <c r="T341" s="1">
        <f t="shared" si="132"/>
        <v>161</v>
      </c>
    </row>
    <row r="342" spans="1:20" ht="12.75">
      <c r="A342" s="3">
        <f t="shared" si="133"/>
        <v>14.37999999999995</v>
      </c>
      <c r="B342" s="1">
        <v>261</v>
      </c>
      <c r="I342" s="3">
        <v>66.47</v>
      </c>
      <c r="J342" s="1">
        <f t="shared" si="134"/>
        <v>220</v>
      </c>
      <c r="K342" s="3">
        <v>20.85</v>
      </c>
      <c r="L342" s="1">
        <f t="shared" si="128"/>
        <v>285</v>
      </c>
      <c r="M342" s="1">
        <v>35.5</v>
      </c>
      <c r="N342" s="1">
        <f>N341+1</f>
        <v>574</v>
      </c>
      <c r="S342" s="16" t="s">
        <v>366</v>
      </c>
      <c r="T342" s="1">
        <f t="shared" si="132"/>
        <v>160</v>
      </c>
    </row>
    <row r="343" spans="1:20" ht="12.75">
      <c r="A343" s="3">
        <f t="shared" si="133"/>
        <v>14.389999999999949</v>
      </c>
      <c r="B343" s="1">
        <v>259</v>
      </c>
      <c r="I343" s="3">
        <v>66.51</v>
      </c>
      <c r="J343" s="1">
        <f t="shared" si="134"/>
        <v>219</v>
      </c>
      <c r="K343" s="3">
        <v>20.87</v>
      </c>
      <c r="L343" s="1">
        <f aca="true" t="shared" si="137" ref="L343:L406">L342-1</f>
        <v>284</v>
      </c>
      <c r="M343" s="1">
        <v>35.54</v>
      </c>
      <c r="N343" s="1">
        <f>N342+1</f>
        <v>575</v>
      </c>
      <c r="S343" s="16" t="s">
        <v>367</v>
      </c>
      <c r="T343" s="1">
        <f t="shared" si="132"/>
        <v>159</v>
      </c>
    </row>
    <row r="344" spans="1:20" ht="12.75">
      <c r="A344" s="3">
        <f t="shared" si="133"/>
        <v>14.399999999999949</v>
      </c>
      <c r="B344" s="1">
        <v>258</v>
      </c>
      <c r="I344" s="3">
        <v>66.55</v>
      </c>
      <c r="J344" s="1">
        <f t="shared" si="134"/>
        <v>218</v>
      </c>
      <c r="K344" s="3">
        <v>20.88</v>
      </c>
      <c r="L344" s="1">
        <f t="shared" si="137"/>
        <v>283</v>
      </c>
      <c r="M344" s="1">
        <v>35.6</v>
      </c>
      <c r="N344" s="1">
        <f>N343+1</f>
        <v>576</v>
      </c>
      <c r="S344" s="16" t="s">
        <v>368</v>
      </c>
      <c r="T344" s="1">
        <f t="shared" si="132"/>
        <v>158</v>
      </c>
    </row>
    <row r="345" spans="1:20" ht="12.75">
      <c r="A345" s="3">
        <f t="shared" si="133"/>
        <v>14.409999999999949</v>
      </c>
      <c r="B345" s="1">
        <v>257</v>
      </c>
      <c r="I345" s="3">
        <v>66.59</v>
      </c>
      <c r="J345" s="1">
        <f t="shared" si="134"/>
        <v>217</v>
      </c>
      <c r="K345" s="3">
        <v>20.9</v>
      </c>
      <c r="L345" s="1">
        <f t="shared" si="137"/>
        <v>282</v>
      </c>
      <c r="S345" s="16" t="s">
        <v>369</v>
      </c>
      <c r="T345" s="1">
        <f t="shared" si="132"/>
        <v>157</v>
      </c>
    </row>
    <row r="346" spans="1:20" ht="12.75">
      <c r="A346" s="3">
        <f t="shared" si="133"/>
        <v>14.419999999999948</v>
      </c>
      <c r="B346" s="1">
        <v>255</v>
      </c>
      <c r="I346" s="3">
        <v>66.63</v>
      </c>
      <c r="J346" s="1">
        <f t="shared" si="134"/>
        <v>216</v>
      </c>
      <c r="K346" s="3">
        <v>20.91</v>
      </c>
      <c r="L346" s="1">
        <f t="shared" si="137"/>
        <v>281</v>
      </c>
      <c r="S346" s="16" t="s">
        <v>370</v>
      </c>
      <c r="T346" s="1">
        <f t="shared" si="132"/>
        <v>156</v>
      </c>
    </row>
    <row r="347" spans="1:20" ht="12.75">
      <c r="A347" s="3">
        <f t="shared" si="133"/>
        <v>14.429999999999948</v>
      </c>
      <c r="B347" s="1">
        <v>254</v>
      </c>
      <c r="I347" s="3">
        <v>66.67</v>
      </c>
      <c r="J347" s="1">
        <f t="shared" si="134"/>
        <v>215</v>
      </c>
      <c r="K347" s="3">
        <v>20.92</v>
      </c>
      <c r="L347" s="1">
        <f t="shared" si="137"/>
        <v>280</v>
      </c>
      <c r="S347" s="16" t="s">
        <v>371</v>
      </c>
      <c r="T347" s="1">
        <f t="shared" si="132"/>
        <v>155</v>
      </c>
    </row>
    <row r="348" spans="1:12" ht="12.75">
      <c r="A348" s="3">
        <f t="shared" si="133"/>
        <v>14.439999999999948</v>
      </c>
      <c r="B348" s="1">
        <v>253</v>
      </c>
      <c r="I348" s="3">
        <v>66.71</v>
      </c>
      <c r="J348" s="1">
        <f t="shared" si="134"/>
        <v>214</v>
      </c>
      <c r="K348" s="3">
        <v>20.94</v>
      </c>
      <c r="L348" s="1">
        <f t="shared" si="137"/>
        <v>279</v>
      </c>
    </row>
    <row r="349" spans="1:12" ht="12.75">
      <c r="A349" s="3">
        <f t="shared" si="133"/>
        <v>14.449999999999948</v>
      </c>
      <c r="B349" s="1">
        <v>251</v>
      </c>
      <c r="I349" s="3">
        <v>66.75</v>
      </c>
      <c r="J349" s="1">
        <f t="shared" si="134"/>
        <v>213</v>
      </c>
      <c r="K349" s="3">
        <v>20.95</v>
      </c>
      <c r="L349" s="1">
        <f t="shared" si="137"/>
        <v>278</v>
      </c>
    </row>
    <row r="350" spans="1:12" ht="12.75">
      <c r="A350" s="3">
        <f t="shared" si="133"/>
        <v>14.459999999999948</v>
      </c>
      <c r="B350" s="1">
        <v>250</v>
      </c>
      <c r="I350" s="3">
        <v>66.79</v>
      </c>
      <c r="J350" s="1">
        <f t="shared" si="134"/>
        <v>212</v>
      </c>
      <c r="K350" s="3">
        <v>20.97</v>
      </c>
      <c r="L350" s="1">
        <f t="shared" si="137"/>
        <v>277</v>
      </c>
    </row>
    <row r="351" spans="1:12" ht="12.75">
      <c r="A351" s="3">
        <f t="shared" si="133"/>
        <v>14.469999999999947</v>
      </c>
      <c r="B351" s="1">
        <v>249</v>
      </c>
      <c r="I351" s="3">
        <v>66.83</v>
      </c>
      <c r="J351" s="1">
        <f t="shared" si="134"/>
        <v>211</v>
      </c>
      <c r="K351" s="3">
        <v>20.98</v>
      </c>
      <c r="L351" s="1">
        <f t="shared" si="137"/>
        <v>276</v>
      </c>
    </row>
    <row r="352" spans="1:12" ht="12.75">
      <c r="A352" s="3">
        <f t="shared" si="133"/>
        <v>14.479999999999947</v>
      </c>
      <c r="B352" s="1">
        <v>248</v>
      </c>
      <c r="I352" s="3">
        <v>66.87</v>
      </c>
      <c r="J352" s="1">
        <f t="shared" si="134"/>
        <v>210</v>
      </c>
      <c r="K352" s="3">
        <v>20.99</v>
      </c>
      <c r="L352" s="1">
        <f t="shared" si="137"/>
        <v>275</v>
      </c>
    </row>
    <row r="353" spans="1:12" ht="12.75">
      <c r="A353" s="3">
        <f t="shared" si="133"/>
        <v>14.489999999999947</v>
      </c>
      <c r="B353" s="1">
        <v>246</v>
      </c>
      <c r="I353" s="3">
        <v>66.91</v>
      </c>
      <c r="J353" s="1">
        <f t="shared" si="134"/>
        <v>209</v>
      </c>
      <c r="K353" s="3">
        <v>21.01</v>
      </c>
      <c r="L353" s="1">
        <f t="shared" si="137"/>
        <v>274</v>
      </c>
    </row>
    <row r="354" spans="1:12" ht="12.75">
      <c r="A354" s="3">
        <f t="shared" si="133"/>
        <v>14.499999999999947</v>
      </c>
      <c r="B354" s="1">
        <v>245</v>
      </c>
      <c r="I354" s="3">
        <v>66.95</v>
      </c>
      <c r="J354" s="1">
        <f t="shared" si="134"/>
        <v>208</v>
      </c>
      <c r="K354" s="3">
        <v>21.02</v>
      </c>
      <c r="L354" s="1">
        <f t="shared" si="137"/>
        <v>273</v>
      </c>
    </row>
    <row r="355" spans="9:12" ht="12.75">
      <c r="I355" s="3">
        <v>66.99</v>
      </c>
      <c r="J355" s="1">
        <f t="shared" si="134"/>
        <v>207</v>
      </c>
      <c r="K355" s="3">
        <v>21.04</v>
      </c>
      <c r="L355" s="1">
        <f t="shared" si="137"/>
        <v>272</v>
      </c>
    </row>
    <row r="356" spans="9:12" ht="12.75">
      <c r="I356" s="3">
        <v>67.03</v>
      </c>
      <c r="J356" s="1">
        <f t="shared" si="134"/>
        <v>206</v>
      </c>
      <c r="K356" s="3">
        <v>21.05</v>
      </c>
      <c r="L356" s="1">
        <f t="shared" si="137"/>
        <v>271</v>
      </c>
    </row>
    <row r="357" spans="9:12" ht="12.75">
      <c r="I357" s="3">
        <v>67.07</v>
      </c>
      <c r="J357" s="1">
        <f t="shared" si="134"/>
        <v>205</v>
      </c>
      <c r="K357" s="3">
        <v>21.07</v>
      </c>
      <c r="L357" s="1">
        <f t="shared" si="137"/>
        <v>270</v>
      </c>
    </row>
    <row r="358" spans="9:12" ht="12.75">
      <c r="I358" s="3">
        <v>67.11</v>
      </c>
      <c r="J358" s="1">
        <f t="shared" si="134"/>
        <v>204</v>
      </c>
      <c r="K358" s="3">
        <v>21.08</v>
      </c>
      <c r="L358" s="1">
        <f t="shared" si="137"/>
        <v>269</v>
      </c>
    </row>
    <row r="359" spans="9:12" ht="12.75">
      <c r="I359" s="3">
        <v>67.15</v>
      </c>
      <c r="J359" s="1">
        <f t="shared" si="134"/>
        <v>203</v>
      </c>
      <c r="K359" s="3">
        <v>21.09</v>
      </c>
      <c r="L359" s="1">
        <f t="shared" si="137"/>
        <v>268</v>
      </c>
    </row>
    <row r="360" spans="9:12" ht="12.75">
      <c r="I360" s="3">
        <v>67.19</v>
      </c>
      <c r="J360" s="1">
        <f t="shared" si="134"/>
        <v>202</v>
      </c>
      <c r="K360" s="3">
        <v>21.11</v>
      </c>
      <c r="L360" s="1">
        <f t="shared" si="137"/>
        <v>267</v>
      </c>
    </row>
    <row r="361" spans="9:12" ht="12.75">
      <c r="I361" s="3">
        <v>67.23</v>
      </c>
      <c r="J361" s="1">
        <f t="shared" si="134"/>
        <v>201</v>
      </c>
      <c r="K361" s="3">
        <v>21.12</v>
      </c>
      <c r="L361" s="1">
        <f t="shared" si="137"/>
        <v>266</v>
      </c>
    </row>
    <row r="362" spans="9:12" ht="12.75">
      <c r="I362" s="3">
        <v>67.27</v>
      </c>
      <c r="J362" s="1">
        <f t="shared" si="134"/>
        <v>200</v>
      </c>
      <c r="K362" s="3">
        <v>21.14</v>
      </c>
      <c r="L362" s="1">
        <f t="shared" si="137"/>
        <v>265</v>
      </c>
    </row>
    <row r="363" spans="9:12" ht="12.75">
      <c r="I363" s="3">
        <v>67.31</v>
      </c>
      <c r="J363" s="1">
        <f t="shared" si="134"/>
        <v>199</v>
      </c>
      <c r="K363" s="3">
        <v>21.15</v>
      </c>
      <c r="L363" s="1">
        <f t="shared" si="137"/>
        <v>264</v>
      </c>
    </row>
    <row r="364" spans="9:12" ht="12.75">
      <c r="I364" s="3">
        <v>67.35</v>
      </c>
      <c r="J364" s="1">
        <f t="shared" si="134"/>
        <v>198</v>
      </c>
      <c r="K364" s="3">
        <v>21.17</v>
      </c>
      <c r="L364" s="1">
        <f t="shared" si="137"/>
        <v>263</v>
      </c>
    </row>
    <row r="365" spans="9:12" ht="12.75">
      <c r="I365" s="3">
        <v>67.39</v>
      </c>
      <c r="J365" s="1">
        <f t="shared" si="134"/>
        <v>197</v>
      </c>
      <c r="K365" s="3">
        <v>21.18</v>
      </c>
      <c r="L365" s="1">
        <f t="shared" si="137"/>
        <v>262</v>
      </c>
    </row>
    <row r="366" spans="9:12" ht="12.75">
      <c r="I366" s="3">
        <v>67.43</v>
      </c>
      <c r="J366" s="1">
        <f t="shared" si="134"/>
        <v>196</v>
      </c>
      <c r="K366" s="3">
        <v>21.2</v>
      </c>
      <c r="L366" s="1">
        <f t="shared" si="137"/>
        <v>261</v>
      </c>
    </row>
    <row r="367" spans="9:12" ht="12.75">
      <c r="I367" s="3">
        <v>67.48</v>
      </c>
      <c r="J367" s="1">
        <f t="shared" si="134"/>
        <v>195</v>
      </c>
      <c r="K367" s="3">
        <v>21.21</v>
      </c>
      <c r="L367" s="1">
        <f t="shared" si="137"/>
        <v>260</v>
      </c>
    </row>
    <row r="368" spans="9:12" ht="12.75">
      <c r="I368" s="3">
        <v>67.52</v>
      </c>
      <c r="J368" s="1">
        <f t="shared" si="134"/>
        <v>194</v>
      </c>
      <c r="K368" s="3">
        <v>21.23</v>
      </c>
      <c r="L368" s="1">
        <f t="shared" si="137"/>
        <v>259</v>
      </c>
    </row>
    <row r="369" spans="9:12" ht="12.75">
      <c r="I369" s="3">
        <v>67.56</v>
      </c>
      <c r="J369" s="1">
        <f t="shared" si="134"/>
        <v>193</v>
      </c>
      <c r="K369" s="3">
        <v>21.24</v>
      </c>
      <c r="L369" s="1">
        <f t="shared" si="137"/>
        <v>258</v>
      </c>
    </row>
    <row r="370" spans="9:12" ht="12.75">
      <c r="I370" s="3">
        <v>67.6</v>
      </c>
      <c r="J370" s="1">
        <f t="shared" si="134"/>
        <v>192</v>
      </c>
      <c r="K370" s="3">
        <v>21.25</v>
      </c>
      <c r="L370" s="1">
        <f t="shared" si="137"/>
        <v>257</v>
      </c>
    </row>
    <row r="371" spans="9:12" ht="12.75">
      <c r="I371" s="3">
        <v>67.64</v>
      </c>
      <c r="J371" s="1">
        <f aca="true" t="shared" si="138" ref="J371:J424">J370-1</f>
        <v>191</v>
      </c>
      <c r="K371" s="3">
        <v>21.27</v>
      </c>
      <c r="L371" s="1">
        <f t="shared" si="137"/>
        <v>256</v>
      </c>
    </row>
    <row r="372" spans="9:12" ht="12.75">
      <c r="I372" s="3">
        <v>67.68</v>
      </c>
      <c r="J372" s="1">
        <f t="shared" si="138"/>
        <v>190</v>
      </c>
      <c r="K372" s="3">
        <v>21.28</v>
      </c>
      <c r="L372" s="1">
        <f t="shared" si="137"/>
        <v>255</v>
      </c>
    </row>
    <row r="373" spans="9:12" ht="12.75">
      <c r="I373" s="3">
        <v>67.72</v>
      </c>
      <c r="J373" s="1">
        <f t="shared" si="138"/>
        <v>189</v>
      </c>
      <c r="K373" s="3">
        <v>21.3</v>
      </c>
      <c r="L373" s="1">
        <f t="shared" si="137"/>
        <v>254</v>
      </c>
    </row>
    <row r="374" spans="9:12" ht="12.75">
      <c r="I374" s="3">
        <v>67.77</v>
      </c>
      <c r="J374" s="1">
        <f t="shared" si="138"/>
        <v>188</v>
      </c>
      <c r="K374" s="3">
        <v>21.31</v>
      </c>
      <c r="L374" s="1">
        <f t="shared" si="137"/>
        <v>253</v>
      </c>
    </row>
    <row r="375" spans="9:12" ht="12.75">
      <c r="I375" s="3">
        <v>67.81</v>
      </c>
      <c r="J375" s="1">
        <f t="shared" si="138"/>
        <v>187</v>
      </c>
      <c r="K375" s="3">
        <v>21.33</v>
      </c>
      <c r="L375" s="1">
        <f t="shared" si="137"/>
        <v>252</v>
      </c>
    </row>
    <row r="376" spans="9:12" ht="12.75">
      <c r="I376" s="3">
        <v>67.85</v>
      </c>
      <c r="J376" s="1">
        <f t="shared" si="138"/>
        <v>186</v>
      </c>
      <c r="K376" s="3">
        <v>21.34</v>
      </c>
      <c r="L376" s="1">
        <f t="shared" si="137"/>
        <v>251</v>
      </c>
    </row>
    <row r="377" spans="9:12" ht="12.75">
      <c r="I377" s="3">
        <v>67.89</v>
      </c>
      <c r="J377" s="1">
        <f t="shared" si="138"/>
        <v>185</v>
      </c>
      <c r="K377" s="3">
        <v>21.36</v>
      </c>
      <c r="L377" s="1">
        <f t="shared" si="137"/>
        <v>250</v>
      </c>
    </row>
    <row r="378" spans="9:12" ht="12.75">
      <c r="I378" s="3">
        <v>67.93</v>
      </c>
      <c r="J378" s="1">
        <f t="shared" si="138"/>
        <v>184</v>
      </c>
      <c r="K378" s="3">
        <v>21.37</v>
      </c>
      <c r="L378" s="1">
        <f t="shared" si="137"/>
        <v>249</v>
      </c>
    </row>
    <row r="379" spans="9:12" ht="12.75">
      <c r="I379" s="3">
        <v>67.98</v>
      </c>
      <c r="J379" s="1">
        <f t="shared" si="138"/>
        <v>183</v>
      </c>
      <c r="K379" s="3">
        <v>21.39</v>
      </c>
      <c r="L379" s="1">
        <f t="shared" si="137"/>
        <v>248</v>
      </c>
    </row>
    <row r="380" spans="9:12" ht="12.75">
      <c r="I380" s="3">
        <v>68.02</v>
      </c>
      <c r="J380" s="1">
        <f t="shared" si="138"/>
        <v>182</v>
      </c>
      <c r="K380" s="3">
        <v>21.4</v>
      </c>
      <c r="L380" s="1">
        <f t="shared" si="137"/>
        <v>247</v>
      </c>
    </row>
    <row r="381" spans="9:12" ht="12.75">
      <c r="I381" s="3">
        <v>68.06</v>
      </c>
      <c r="J381" s="1">
        <f t="shared" si="138"/>
        <v>181</v>
      </c>
      <c r="K381" s="3">
        <v>21.42</v>
      </c>
      <c r="L381" s="1">
        <f t="shared" si="137"/>
        <v>246</v>
      </c>
    </row>
    <row r="382" spans="9:12" ht="12.75">
      <c r="I382" s="3">
        <v>68.1</v>
      </c>
      <c r="J382" s="1">
        <f t="shared" si="138"/>
        <v>180</v>
      </c>
      <c r="K382" s="3">
        <v>21.43</v>
      </c>
      <c r="L382" s="1">
        <f t="shared" si="137"/>
        <v>245</v>
      </c>
    </row>
    <row r="383" spans="9:12" ht="12.75">
      <c r="I383" s="3">
        <v>68.15</v>
      </c>
      <c r="J383" s="1">
        <f t="shared" si="138"/>
        <v>179</v>
      </c>
      <c r="K383" s="3">
        <v>21.45</v>
      </c>
      <c r="L383" s="1">
        <f t="shared" si="137"/>
        <v>244</v>
      </c>
    </row>
    <row r="384" spans="9:12" ht="12.75">
      <c r="I384" s="3">
        <v>68.19</v>
      </c>
      <c r="J384" s="1">
        <f t="shared" si="138"/>
        <v>178</v>
      </c>
      <c r="K384" s="3">
        <v>21.46</v>
      </c>
      <c r="L384" s="1">
        <f t="shared" si="137"/>
        <v>243</v>
      </c>
    </row>
    <row r="385" spans="9:12" ht="12.75">
      <c r="I385" s="3">
        <v>68.23</v>
      </c>
      <c r="J385" s="1">
        <f t="shared" si="138"/>
        <v>177</v>
      </c>
      <c r="K385" s="3">
        <v>21.48</v>
      </c>
      <c r="L385" s="1">
        <f t="shared" si="137"/>
        <v>242</v>
      </c>
    </row>
    <row r="386" spans="9:12" ht="12.75">
      <c r="I386" s="3">
        <v>68.27</v>
      </c>
      <c r="J386" s="1">
        <f t="shared" si="138"/>
        <v>176</v>
      </c>
      <c r="K386" s="3">
        <v>21.49</v>
      </c>
      <c r="L386" s="1">
        <f t="shared" si="137"/>
        <v>241</v>
      </c>
    </row>
    <row r="387" spans="9:12" ht="12.75">
      <c r="I387" s="3">
        <v>68.32</v>
      </c>
      <c r="J387" s="1">
        <f t="shared" si="138"/>
        <v>175</v>
      </c>
      <c r="K387" s="3">
        <v>21.51</v>
      </c>
      <c r="L387" s="1">
        <f t="shared" si="137"/>
        <v>240</v>
      </c>
    </row>
    <row r="388" spans="9:12" ht="12.75">
      <c r="I388" s="3">
        <v>68.36</v>
      </c>
      <c r="J388" s="1">
        <f t="shared" si="138"/>
        <v>174</v>
      </c>
      <c r="K388" s="3">
        <v>21.52</v>
      </c>
      <c r="L388" s="1">
        <f t="shared" si="137"/>
        <v>239</v>
      </c>
    </row>
    <row r="389" spans="9:12" ht="12.75">
      <c r="I389" s="3">
        <v>68.4</v>
      </c>
      <c r="J389" s="1">
        <f t="shared" si="138"/>
        <v>173</v>
      </c>
      <c r="K389" s="3">
        <v>21.54</v>
      </c>
      <c r="L389" s="1">
        <f t="shared" si="137"/>
        <v>238</v>
      </c>
    </row>
    <row r="390" spans="9:12" ht="12.75">
      <c r="I390" s="3">
        <v>68.45</v>
      </c>
      <c r="J390" s="1">
        <f t="shared" si="138"/>
        <v>172</v>
      </c>
      <c r="K390" s="3">
        <v>21.55</v>
      </c>
      <c r="L390" s="1">
        <f t="shared" si="137"/>
        <v>237</v>
      </c>
    </row>
    <row r="391" spans="9:12" ht="12.75">
      <c r="I391" s="3">
        <v>68.49</v>
      </c>
      <c r="J391" s="1">
        <f t="shared" si="138"/>
        <v>171</v>
      </c>
      <c r="K391" s="3">
        <v>21.57</v>
      </c>
      <c r="L391" s="1">
        <f t="shared" si="137"/>
        <v>236</v>
      </c>
    </row>
    <row r="392" spans="9:12" ht="12.75">
      <c r="I392" s="3">
        <v>68.54</v>
      </c>
      <c r="J392" s="1">
        <f t="shared" si="138"/>
        <v>170</v>
      </c>
      <c r="K392" s="3">
        <v>21.58</v>
      </c>
      <c r="L392" s="1">
        <f t="shared" si="137"/>
        <v>235</v>
      </c>
    </row>
    <row r="393" spans="9:12" ht="12.75">
      <c r="I393" s="3">
        <v>68.58</v>
      </c>
      <c r="J393" s="1">
        <f t="shared" si="138"/>
        <v>169</v>
      </c>
      <c r="K393" s="3">
        <v>21.6</v>
      </c>
      <c r="L393" s="1">
        <f t="shared" si="137"/>
        <v>234</v>
      </c>
    </row>
    <row r="394" spans="9:12" ht="12.75">
      <c r="I394" s="3">
        <v>68.62</v>
      </c>
      <c r="J394" s="1">
        <f t="shared" si="138"/>
        <v>168</v>
      </c>
      <c r="K394" s="3">
        <v>21.61</v>
      </c>
      <c r="L394" s="1">
        <f t="shared" si="137"/>
        <v>233</v>
      </c>
    </row>
    <row r="395" spans="9:12" ht="12.75">
      <c r="I395" s="3">
        <v>68.67</v>
      </c>
      <c r="J395" s="1">
        <f t="shared" si="138"/>
        <v>167</v>
      </c>
      <c r="K395" s="3">
        <v>21.63</v>
      </c>
      <c r="L395" s="1">
        <f t="shared" si="137"/>
        <v>232</v>
      </c>
    </row>
    <row r="396" spans="9:12" ht="12.75">
      <c r="I396" s="3">
        <v>68.71</v>
      </c>
      <c r="J396" s="1">
        <f t="shared" si="138"/>
        <v>166</v>
      </c>
      <c r="K396" s="3">
        <v>21.65</v>
      </c>
      <c r="L396" s="1">
        <f t="shared" si="137"/>
        <v>231</v>
      </c>
    </row>
    <row r="397" spans="9:12" ht="12.75">
      <c r="I397" s="3">
        <v>68.76</v>
      </c>
      <c r="J397" s="1">
        <f t="shared" si="138"/>
        <v>165</v>
      </c>
      <c r="K397" s="3">
        <v>21.66</v>
      </c>
      <c r="L397" s="1">
        <f t="shared" si="137"/>
        <v>230</v>
      </c>
    </row>
    <row r="398" spans="9:12" ht="12.75">
      <c r="I398" s="3">
        <v>68.8</v>
      </c>
      <c r="J398" s="1">
        <f t="shared" si="138"/>
        <v>164</v>
      </c>
      <c r="K398" s="3">
        <v>21.68</v>
      </c>
      <c r="L398" s="1">
        <f t="shared" si="137"/>
        <v>229</v>
      </c>
    </row>
    <row r="399" spans="9:12" ht="12.75">
      <c r="I399" s="3">
        <v>68.84</v>
      </c>
      <c r="J399" s="1">
        <f t="shared" si="138"/>
        <v>163</v>
      </c>
      <c r="K399" s="3">
        <v>21.69</v>
      </c>
      <c r="L399" s="1">
        <f t="shared" si="137"/>
        <v>228</v>
      </c>
    </row>
    <row r="400" spans="9:12" ht="12.75">
      <c r="I400" s="3">
        <v>68.89</v>
      </c>
      <c r="J400" s="1">
        <f t="shared" si="138"/>
        <v>162</v>
      </c>
      <c r="K400" s="3">
        <v>21.71</v>
      </c>
      <c r="L400" s="1">
        <f t="shared" si="137"/>
        <v>227</v>
      </c>
    </row>
    <row r="401" spans="9:12" ht="12.75">
      <c r="I401" s="3">
        <v>68.93</v>
      </c>
      <c r="J401" s="1">
        <f t="shared" si="138"/>
        <v>161</v>
      </c>
      <c r="K401" s="3">
        <v>21.72</v>
      </c>
      <c r="L401" s="1">
        <f t="shared" si="137"/>
        <v>226</v>
      </c>
    </row>
    <row r="402" spans="9:12" ht="12.75">
      <c r="I402" s="3">
        <v>68.98</v>
      </c>
      <c r="J402" s="1">
        <f t="shared" si="138"/>
        <v>160</v>
      </c>
      <c r="K402" s="3">
        <v>21.74</v>
      </c>
      <c r="L402" s="1">
        <f t="shared" si="137"/>
        <v>225</v>
      </c>
    </row>
    <row r="403" spans="9:12" ht="12.75">
      <c r="I403" s="3">
        <v>69.02</v>
      </c>
      <c r="J403" s="1">
        <f t="shared" si="138"/>
        <v>159</v>
      </c>
      <c r="K403" s="3">
        <v>21.75</v>
      </c>
      <c r="L403" s="1">
        <f t="shared" si="137"/>
        <v>224</v>
      </c>
    </row>
    <row r="404" spans="9:12" ht="12.75">
      <c r="I404" s="3">
        <v>69.07</v>
      </c>
      <c r="J404" s="1">
        <f t="shared" si="138"/>
        <v>158</v>
      </c>
      <c r="K404" s="3">
        <v>21.77</v>
      </c>
      <c r="L404" s="1">
        <f t="shared" si="137"/>
        <v>223</v>
      </c>
    </row>
    <row r="405" spans="9:12" ht="12.75">
      <c r="I405" s="3">
        <v>69.11</v>
      </c>
      <c r="J405" s="1">
        <f t="shared" si="138"/>
        <v>157</v>
      </c>
      <c r="K405" s="3">
        <v>21.79</v>
      </c>
      <c r="L405" s="1">
        <f t="shared" si="137"/>
        <v>222</v>
      </c>
    </row>
    <row r="406" spans="9:12" ht="12.75">
      <c r="I406" s="3">
        <v>69.16</v>
      </c>
      <c r="J406" s="1">
        <f t="shared" si="138"/>
        <v>156</v>
      </c>
      <c r="K406" s="3">
        <v>21.8</v>
      </c>
      <c r="L406" s="1">
        <f t="shared" si="137"/>
        <v>221</v>
      </c>
    </row>
    <row r="407" spans="9:12" ht="12.75">
      <c r="I407" s="3">
        <v>69.2</v>
      </c>
      <c r="J407" s="1">
        <f t="shared" si="138"/>
        <v>155</v>
      </c>
      <c r="K407" s="3">
        <v>21.82</v>
      </c>
      <c r="L407" s="1">
        <f aca="true" t="shared" si="139" ref="L407:L470">L406-1</f>
        <v>220</v>
      </c>
    </row>
    <row r="408" spans="9:12" ht="12.75">
      <c r="I408" s="3">
        <v>69.25</v>
      </c>
      <c r="J408" s="1">
        <f t="shared" si="138"/>
        <v>154</v>
      </c>
      <c r="K408" s="3">
        <v>21.83</v>
      </c>
      <c r="L408" s="1">
        <f t="shared" si="139"/>
        <v>219</v>
      </c>
    </row>
    <row r="409" spans="9:12" ht="12.75">
      <c r="I409" s="3">
        <v>69.3</v>
      </c>
      <c r="J409" s="1">
        <f t="shared" si="138"/>
        <v>153</v>
      </c>
      <c r="K409" s="3">
        <v>21.85</v>
      </c>
      <c r="L409" s="1">
        <f t="shared" si="139"/>
        <v>218</v>
      </c>
    </row>
    <row r="410" spans="9:12" ht="12.75">
      <c r="I410" s="3">
        <v>69.34</v>
      </c>
      <c r="J410" s="1">
        <f t="shared" si="138"/>
        <v>152</v>
      </c>
      <c r="K410" s="3">
        <v>21.87</v>
      </c>
      <c r="L410" s="1">
        <f t="shared" si="139"/>
        <v>217</v>
      </c>
    </row>
    <row r="411" spans="9:12" ht="12.75">
      <c r="I411" s="3">
        <v>69.39</v>
      </c>
      <c r="J411" s="1">
        <f t="shared" si="138"/>
        <v>151</v>
      </c>
      <c r="K411" s="3">
        <v>21.88</v>
      </c>
      <c r="L411" s="1">
        <f t="shared" si="139"/>
        <v>216</v>
      </c>
    </row>
    <row r="412" spans="9:12" ht="12.75">
      <c r="I412" s="3">
        <v>69.43</v>
      </c>
      <c r="J412" s="1">
        <f t="shared" si="138"/>
        <v>150</v>
      </c>
      <c r="K412" s="3">
        <v>21.9</v>
      </c>
      <c r="L412" s="1">
        <f t="shared" si="139"/>
        <v>215</v>
      </c>
    </row>
    <row r="413" spans="9:12" ht="12.75">
      <c r="I413" s="3">
        <v>69.48</v>
      </c>
      <c r="J413" s="1">
        <f t="shared" si="138"/>
        <v>149</v>
      </c>
      <c r="K413" s="3">
        <v>21.91</v>
      </c>
      <c r="L413" s="1">
        <f t="shared" si="139"/>
        <v>214</v>
      </c>
    </row>
    <row r="414" spans="9:12" ht="12.75">
      <c r="I414" s="3">
        <v>69.53</v>
      </c>
      <c r="J414" s="1">
        <f t="shared" si="138"/>
        <v>148</v>
      </c>
      <c r="K414" s="3">
        <v>21.93</v>
      </c>
      <c r="L414" s="1">
        <f t="shared" si="139"/>
        <v>213</v>
      </c>
    </row>
    <row r="415" spans="9:12" ht="12.75">
      <c r="I415" s="3">
        <v>69.57</v>
      </c>
      <c r="J415" s="1">
        <f t="shared" si="138"/>
        <v>147</v>
      </c>
      <c r="K415" s="3">
        <v>21.95</v>
      </c>
      <c r="L415" s="1">
        <f t="shared" si="139"/>
        <v>212</v>
      </c>
    </row>
    <row r="416" spans="9:12" ht="12.75">
      <c r="I416" s="3">
        <v>69.62</v>
      </c>
      <c r="J416" s="1">
        <f t="shared" si="138"/>
        <v>146</v>
      </c>
      <c r="K416" s="3">
        <v>21.96</v>
      </c>
      <c r="L416" s="1">
        <f t="shared" si="139"/>
        <v>211</v>
      </c>
    </row>
    <row r="417" spans="9:12" ht="12.75">
      <c r="I417" s="3">
        <v>69.67</v>
      </c>
      <c r="J417" s="1">
        <f t="shared" si="138"/>
        <v>145</v>
      </c>
      <c r="K417" s="3">
        <v>21.98</v>
      </c>
      <c r="L417" s="1">
        <f t="shared" si="139"/>
        <v>210</v>
      </c>
    </row>
    <row r="418" spans="9:12" ht="12.75">
      <c r="I418" s="3">
        <v>69.71</v>
      </c>
      <c r="J418" s="1">
        <f t="shared" si="138"/>
        <v>144</v>
      </c>
      <c r="K418" s="3">
        <v>21.99</v>
      </c>
      <c r="L418" s="1">
        <f t="shared" si="139"/>
        <v>209</v>
      </c>
    </row>
    <row r="419" spans="9:12" ht="12.75">
      <c r="I419" s="3">
        <v>69.76</v>
      </c>
      <c r="J419" s="1">
        <f t="shared" si="138"/>
        <v>143</v>
      </c>
      <c r="K419" s="3">
        <v>22.01</v>
      </c>
      <c r="L419" s="1">
        <f t="shared" si="139"/>
        <v>208</v>
      </c>
    </row>
    <row r="420" spans="9:12" ht="12.75">
      <c r="I420" s="3">
        <v>69.81</v>
      </c>
      <c r="J420" s="1">
        <f t="shared" si="138"/>
        <v>142</v>
      </c>
      <c r="K420" s="3">
        <v>22.03</v>
      </c>
      <c r="L420" s="1">
        <f t="shared" si="139"/>
        <v>207</v>
      </c>
    </row>
    <row r="421" spans="9:12" ht="12.75">
      <c r="I421" s="3">
        <v>69.86</v>
      </c>
      <c r="J421" s="1">
        <f t="shared" si="138"/>
        <v>141</v>
      </c>
      <c r="K421" s="3">
        <v>22.04</v>
      </c>
      <c r="L421" s="1">
        <f t="shared" si="139"/>
        <v>206</v>
      </c>
    </row>
    <row r="422" spans="9:12" ht="12.75">
      <c r="I422" s="3">
        <v>69.9</v>
      </c>
      <c r="J422" s="1">
        <f t="shared" si="138"/>
        <v>140</v>
      </c>
      <c r="K422" s="3">
        <v>22.06</v>
      </c>
      <c r="L422" s="1">
        <f t="shared" si="139"/>
        <v>205</v>
      </c>
    </row>
    <row r="423" spans="9:12" ht="12.75">
      <c r="I423" s="3">
        <v>69.95</v>
      </c>
      <c r="J423" s="1">
        <f t="shared" si="138"/>
        <v>139</v>
      </c>
      <c r="K423" s="3">
        <v>22.08</v>
      </c>
      <c r="L423" s="1">
        <f t="shared" si="139"/>
        <v>204</v>
      </c>
    </row>
    <row r="424" spans="9:12" ht="12.75">
      <c r="I424" s="3">
        <v>70</v>
      </c>
      <c r="J424" s="1">
        <f t="shared" si="138"/>
        <v>138</v>
      </c>
      <c r="K424" s="3">
        <v>22.09</v>
      </c>
      <c r="L424" s="1">
        <f t="shared" si="139"/>
        <v>203</v>
      </c>
    </row>
    <row r="425" spans="11:12" ht="12.75">
      <c r="K425" s="3">
        <v>22.11</v>
      </c>
      <c r="L425" s="1">
        <f t="shared" si="139"/>
        <v>202</v>
      </c>
    </row>
    <row r="426" spans="11:12" ht="12.75">
      <c r="K426" s="3">
        <v>22.12</v>
      </c>
      <c r="L426" s="1">
        <f t="shared" si="139"/>
        <v>201</v>
      </c>
    </row>
    <row r="427" spans="11:12" ht="12.75">
      <c r="K427" s="3">
        <v>22.14</v>
      </c>
      <c r="L427" s="1">
        <f t="shared" si="139"/>
        <v>200</v>
      </c>
    </row>
    <row r="428" spans="11:12" ht="12.75">
      <c r="K428" s="3">
        <v>22.16</v>
      </c>
      <c r="L428" s="1">
        <f t="shared" si="139"/>
        <v>199</v>
      </c>
    </row>
    <row r="429" spans="11:12" ht="12.75">
      <c r="K429" s="3">
        <v>22.17</v>
      </c>
      <c r="L429" s="1">
        <f t="shared" si="139"/>
        <v>198</v>
      </c>
    </row>
    <row r="430" spans="11:12" ht="12.75">
      <c r="K430" s="3">
        <v>22.19</v>
      </c>
      <c r="L430" s="1">
        <f t="shared" si="139"/>
        <v>197</v>
      </c>
    </row>
    <row r="431" spans="11:12" ht="12.75">
      <c r="K431" s="3">
        <v>22.21</v>
      </c>
      <c r="L431" s="1">
        <f t="shared" si="139"/>
        <v>196</v>
      </c>
    </row>
    <row r="432" spans="11:12" ht="12.75">
      <c r="K432" s="3">
        <v>22.22</v>
      </c>
      <c r="L432" s="1">
        <f t="shared" si="139"/>
        <v>195</v>
      </c>
    </row>
    <row r="433" spans="11:12" ht="12.75">
      <c r="K433" s="3">
        <v>22.24</v>
      </c>
      <c r="L433" s="1">
        <f t="shared" si="139"/>
        <v>194</v>
      </c>
    </row>
    <row r="434" spans="11:12" ht="12.75">
      <c r="K434" s="3">
        <v>22.26</v>
      </c>
      <c r="L434" s="1">
        <f t="shared" si="139"/>
        <v>193</v>
      </c>
    </row>
    <row r="435" spans="11:12" ht="12.75">
      <c r="K435" s="3">
        <v>22.27</v>
      </c>
      <c r="L435" s="1">
        <f t="shared" si="139"/>
        <v>192</v>
      </c>
    </row>
    <row r="436" spans="11:12" ht="12.75">
      <c r="K436" s="3">
        <v>22.29</v>
      </c>
      <c r="L436" s="1">
        <f t="shared" si="139"/>
        <v>191</v>
      </c>
    </row>
    <row r="437" spans="11:12" ht="12.75">
      <c r="K437" s="3">
        <v>22.31</v>
      </c>
      <c r="L437" s="1">
        <f t="shared" si="139"/>
        <v>190</v>
      </c>
    </row>
    <row r="438" spans="11:12" ht="12.75">
      <c r="K438" s="3">
        <v>22.33</v>
      </c>
      <c r="L438" s="1">
        <f t="shared" si="139"/>
        <v>189</v>
      </c>
    </row>
    <row r="439" spans="11:12" ht="12.75">
      <c r="K439" s="3">
        <v>22.34</v>
      </c>
      <c r="L439" s="1">
        <f t="shared" si="139"/>
        <v>188</v>
      </c>
    </row>
    <row r="440" spans="11:12" ht="12.75">
      <c r="K440" s="3">
        <v>22.36</v>
      </c>
      <c r="L440" s="1">
        <f t="shared" si="139"/>
        <v>187</v>
      </c>
    </row>
    <row r="441" spans="11:12" ht="12.75">
      <c r="K441" s="3">
        <v>22.38</v>
      </c>
      <c r="L441" s="1">
        <f t="shared" si="139"/>
        <v>186</v>
      </c>
    </row>
    <row r="442" spans="11:12" ht="12.75">
      <c r="K442" s="3">
        <v>22.39</v>
      </c>
      <c r="L442" s="1">
        <f t="shared" si="139"/>
        <v>185</v>
      </c>
    </row>
    <row r="443" spans="11:12" ht="12.75">
      <c r="K443" s="3">
        <v>22.41</v>
      </c>
      <c r="L443" s="1">
        <f t="shared" si="139"/>
        <v>184</v>
      </c>
    </row>
    <row r="444" spans="11:12" ht="12.75">
      <c r="K444" s="3">
        <v>22.43</v>
      </c>
      <c r="L444" s="1">
        <f t="shared" si="139"/>
        <v>183</v>
      </c>
    </row>
    <row r="445" spans="11:12" ht="12.75">
      <c r="K445" s="3">
        <v>22.45</v>
      </c>
      <c r="L445" s="1">
        <f t="shared" si="139"/>
        <v>182</v>
      </c>
    </row>
    <row r="446" spans="11:12" ht="12.75">
      <c r="K446" s="3">
        <v>22.46</v>
      </c>
      <c r="L446" s="1">
        <f t="shared" si="139"/>
        <v>181</v>
      </c>
    </row>
    <row r="447" spans="11:12" ht="12.75">
      <c r="K447" s="3">
        <v>22.48</v>
      </c>
      <c r="L447" s="1">
        <f t="shared" si="139"/>
        <v>180</v>
      </c>
    </row>
    <row r="448" spans="11:12" ht="12.75">
      <c r="K448" s="3">
        <v>22.5</v>
      </c>
      <c r="L448" s="1">
        <f t="shared" si="139"/>
        <v>179</v>
      </c>
    </row>
    <row r="449" spans="11:12" ht="12.75">
      <c r="K449" s="3">
        <v>22.52</v>
      </c>
      <c r="L449" s="1">
        <f t="shared" si="139"/>
        <v>178</v>
      </c>
    </row>
    <row r="450" spans="11:12" ht="12.75">
      <c r="K450" s="3">
        <v>22.53</v>
      </c>
      <c r="L450" s="1">
        <f t="shared" si="139"/>
        <v>177</v>
      </c>
    </row>
    <row r="451" spans="11:12" ht="12.75">
      <c r="K451" s="3">
        <v>22.55</v>
      </c>
      <c r="L451" s="1">
        <f t="shared" si="139"/>
        <v>176</v>
      </c>
    </row>
    <row r="452" spans="11:12" ht="12.75">
      <c r="K452" s="3">
        <v>22.57</v>
      </c>
      <c r="L452" s="1">
        <f t="shared" si="139"/>
        <v>175</v>
      </c>
    </row>
    <row r="453" spans="11:12" ht="12.75">
      <c r="K453" s="3">
        <v>22.59</v>
      </c>
      <c r="L453" s="1">
        <f t="shared" si="139"/>
        <v>174</v>
      </c>
    </row>
    <row r="454" spans="11:12" ht="12.75">
      <c r="K454" s="3">
        <v>22.6</v>
      </c>
      <c r="L454" s="1">
        <f t="shared" si="139"/>
        <v>173</v>
      </c>
    </row>
    <row r="455" spans="11:12" ht="12.75">
      <c r="K455" s="3">
        <v>22.62</v>
      </c>
      <c r="L455" s="1">
        <f t="shared" si="139"/>
        <v>172</v>
      </c>
    </row>
    <row r="456" spans="11:12" ht="12.75">
      <c r="K456" s="3">
        <v>22.64</v>
      </c>
      <c r="L456" s="1">
        <f t="shared" si="139"/>
        <v>171</v>
      </c>
    </row>
    <row r="457" spans="11:12" ht="12.75">
      <c r="K457" s="3">
        <v>22.66</v>
      </c>
      <c r="L457" s="1">
        <f t="shared" si="139"/>
        <v>170</v>
      </c>
    </row>
    <row r="458" spans="11:12" ht="12.75">
      <c r="K458" s="3">
        <v>22.67</v>
      </c>
      <c r="L458" s="1">
        <f t="shared" si="139"/>
        <v>169</v>
      </c>
    </row>
    <row r="459" spans="11:12" ht="12.75">
      <c r="K459" s="3">
        <v>22.69</v>
      </c>
      <c r="L459" s="1">
        <f t="shared" si="139"/>
        <v>168</v>
      </c>
    </row>
    <row r="460" spans="11:12" ht="12.75">
      <c r="K460" s="3">
        <v>22.71</v>
      </c>
      <c r="L460" s="1">
        <f t="shared" si="139"/>
        <v>167</v>
      </c>
    </row>
    <row r="461" spans="11:12" ht="12.75">
      <c r="K461" s="3">
        <v>22.73</v>
      </c>
      <c r="L461" s="1">
        <f t="shared" si="139"/>
        <v>166</v>
      </c>
    </row>
    <row r="462" spans="11:12" ht="12.75">
      <c r="K462" s="3">
        <v>22.75</v>
      </c>
      <c r="L462" s="1">
        <f t="shared" si="139"/>
        <v>165</v>
      </c>
    </row>
    <row r="463" spans="11:12" ht="12.75">
      <c r="K463" s="3">
        <v>22.76</v>
      </c>
      <c r="L463" s="1">
        <f t="shared" si="139"/>
        <v>164</v>
      </c>
    </row>
    <row r="464" spans="11:12" ht="12.75">
      <c r="K464" s="3">
        <v>22.78</v>
      </c>
      <c r="L464" s="1">
        <f t="shared" si="139"/>
        <v>163</v>
      </c>
    </row>
    <row r="465" spans="11:12" ht="12.75">
      <c r="K465" s="3">
        <v>22.8</v>
      </c>
      <c r="L465" s="1">
        <f t="shared" si="139"/>
        <v>162</v>
      </c>
    </row>
    <row r="466" spans="11:12" ht="12.75">
      <c r="K466" s="3">
        <v>22.82</v>
      </c>
      <c r="L466" s="1">
        <f t="shared" si="139"/>
        <v>161</v>
      </c>
    </row>
    <row r="467" spans="11:12" ht="12.75">
      <c r="K467" s="3">
        <v>22.84</v>
      </c>
      <c r="L467" s="1">
        <f t="shared" si="139"/>
        <v>160</v>
      </c>
    </row>
    <row r="468" spans="11:12" ht="12.75">
      <c r="K468" s="3">
        <v>22.86</v>
      </c>
      <c r="L468" s="1">
        <f t="shared" si="139"/>
        <v>159</v>
      </c>
    </row>
    <row r="469" spans="11:12" ht="12.75">
      <c r="K469" s="3">
        <v>22.88</v>
      </c>
      <c r="L469" s="1">
        <f t="shared" si="139"/>
        <v>158</v>
      </c>
    </row>
    <row r="470" spans="11:12" ht="12.75">
      <c r="K470" s="3">
        <v>22.89</v>
      </c>
      <c r="L470" s="1">
        <f t="shared" si="139"/>
        <v>157</v>
      </c>
    </row>
    <row r="471" spans="11:12" ht="12.75">
      <c r="K471" s="3">
        <v>22.91</v>
      </c>
      <c r="L471" s="1">
        <f aca="true" t="shared" si="140" ref="L471:L534">L470-1</f>
        <v>156</v>
      </c>
    </row>
    <row r="472" spans="11:12" ht="12.75">
      <c r="K472" s="3">
        <v>22.93</v>
      </c>
      <c r="L472" s="1">
        <f t="shared" si="140"/>
        <v>155</v>
      </c>
    </row>
    <row r="473" spans="11:12" ht="12.75">
      <c r="K473" s="3">
        <v>22.95</v>
      </c>
      <c r="L473" s="1">
        <f t="shared" si="140"/>
        <v>154</v>
      </c>
    </row>
    <row r="474" spans="11:12" ht="12.75">
      <c r="K474" s="3">
        <v>22.97</v>
      </c>
      <c r="L474" s="1">
        <f t="shared" si="140"/>
        <v>153</v>
      </c>
    </row>
    <row r="475" spans="11:12" ht="12.75">
      <c r="K475" s="3">
        <v>22.99</v>
      </c>
      <c r="L475" s="1">
        <f t="shared" si="140"/>
        <v>152</v>
      </c>
    </row>
    <row r="476" spans="11:12" ht="12.75">
      <c r="K476" s="3">
        <v>23.01</v>
      </c>
      <c r="L476" s="1">
        <f t="shared" si="140"/>
        <v>151</v>
      </c>
    </row>
    <row r="477" spans="11:12" ht="12.75">
      <c r="K477" s="3">
        <v>23.03</v>
      </c>
      <c r="L477" s="1">
        <f t="shared" si="140"/>
        <v>150</v>
      </c>
    </row>
    <row r="478" spans="11:12" ht="12.75">
      <c r="K478" s="3">
        <f aca="true" t="shared" si="141" ref="K478:K503">K479-0.02</f>
        <v>23.04000000000001</v>
      </c>
      <c r="L478" s="1">
        <f t="shared" si="140"/>
        <v>149</v>
      </c>
    </row>
    <row r="479" spans="11:12" ht="12.75">
      <c r="K479" s="3">
        <f t="shared" si="141"/>
        <v>23.06000000000001</v>
      </c>
      <c r="L479" s="1">
        <f t="shared" si="140"/>
        <v>148</v>
      </c>
    </row>
    <row r="480" spans="11:12" ht="12.75">
      <c r="K480" s="3">
        <f t="shared" si="141"/>
        <v>23.08000000000001</v>
      </c>
      <c r="L480" s="1">
        <f t="shared" si="140"/>
        <v>147</v>
      </c>
    </row>
    <row r="481" spans="11:12" ht="12.75">
      <c r="K481" s="3">
        <f t="shared" si="141"/>
        <v>23.10000000000001</v>
      </c>
      <c r="L481" s="1">
        <f t="shared" si="140"/>
        <v>146</v>
      </c>
    </row>
    <row r="482" spans="11:12" ht="12.75">
      <c r="K482" s="3">
        <f t="shared" si="141"/>
        <v>23.120000000000008</v>
      </c>
      <c r="L482" s="1">
        <f t="shared" si="140"/>
        <v>145</v>
      </c>
    </row>
    <row r="483" spans="11:12" ht="12.75">
      <c r="K483" s="3">
        <f t="shared" si="141"/>
        <v>23.140000000000008</v>
      </c>
      <c r="L483" s="1">
        <f t="shared" si="140"/>
        <v>144</v>
      </c>
    </row>
    <row r="484" spans="11:12" ht="12.75">
      <c r="K484" s="3">
        <f t="shared" si="141"/>
        <v>23.160000000000007</v>
      </c>
      <c r="L484" s="1">
        <f t="shared" si="140"/>
        <v>143</v>
      </c>
    </row>
    <row r="485" spans="11:12" ht="12.75">
      <c r="K485" s="3">
        <f t="shared" si="141"/>
        <v>23.180000000000007</v>
      </c>
      <c r="L485" s="1">
        <f t="shared" si="140"/>
        <v>142</v>
      </c>
    </row>
    <row r="486" spans="11:12" ht="12.75">
      <c r="K486" s="3">
        <f t="shared" si="141"/>
        <v>23.200000000000006</v>
      </c>
      <c r="L486" s="1">
        <f t="shared" si="140"/>
        <v>141</v>
      </c>
    </row>
    <row r="487" spans="11:12" ht="12.75">
      <c r="K487" s="3">
        <f t="shared" si="141"/>
        <v>23.220000000000006</v>
      </c>
      <c r="L487" s="1">
        <f t="shared" si="140"/>
        <v>140</v>
      </c>
    </row>
    <row r="488" spans="11:12" ht="12.75">
      <c r="K488" s="3">
        <f t="shared" si="141"/>
        <v>23.240000000000006</v>
      </c>
      <c r="L488" s="1">
        <f t="shared" si="140"/>
        <v>139</v>
      </c>
    </row>
    <row r="489" spans="11:12" ht="12.75">
      <c r="K489" s="3">
        <f t="shared" si="141"/>
        <v>23.260000000000005</v>
      </c>
      <c r="L489" s="1">
        <f t="shared" si="140"/>
        <v>138</v>
      </c>
    </row>
    <row r="490" spans="11:12" ht="12.75">
      <c r="K490" s="3">
        <f t="shared" si="141"/>
        <v>23.280000000000005</v>
      </c>
      <c r="L490" s="1">
        <f t="shared" si="140"/>
        <v>137</v>
      </c>
    </row>
    <row r="491" spans="11:12" ht="12.75">
      <c r="K491" s="3">
        <f t="shared" si="141"/>
        <v>23.300000000000004</v>
      </c>
      <c r="L491" s="1">
        <f t="shared" si="140"/>
        <v>136</v>
      </c>
    </row>
    <row r="492" spans="11:12" ht="12.75">
      <c r="K492" s="3">
        <f t="shared" si="141"/>
        <v>23.320000000000004</v>
      </c>
      <c r="L492" s="1">
        <f t="shared" si="140"/>
        <v>135</v>
      </c>
    </row>
    <row r="493" spans="11:12" ht="12.75">
      <c r="K493" s="3">
        <f t="shared" si="141"/>
        <v>23.340000000000003</v>
      </c>
      <c r="L493" s="1">
        <f t="shared" si="140"/>
        <v>134</v>
      </c>
    </row>
    <row r="494" spans="11:12" ht="12.75">
      <c r="K494" s="3">
        <f t="shared" si="141"/>
        <v>23.360000000000003</v>
      </c>
      <c r="L494" s="1">
        <f t="shared" si="140"/>
        <v>133</v>
      </c>
    </row>
    <row r="495" spans="11:12" ht="12.75">
      <c r="K495" s="3">
        <f t="shared" si="141"/>
        <v>23.380000000000003</v>
      </c>
      <c r="L495" s="1">
        <f t="shared" si="140"/>
        <v>132</v>
      </c>
    </row>
    <row r="496" spans="11:12" ht="12.75">
      <c r="K496" s="3">
        <f t="shared" si="141"/>
        <v>23.400000000000002</v>
      </c>
      <c r="L496" s="1">
        <f t="shared" si="140"/>
        <v>131</v>
      </c>
    </row>
    <row r="497" spans="11:12" ht="12.75">
      <c r="K497" s="3">
        <f t="shared" si="141"/>
        <v>23.42</v>
      </c>
      <c r="L497" s="1">
        <f t="shared" si="140"/>
        <v>130</v>
      </c>
    </row>
    <row r="498" spans="11:12" ht="12.75">
      <c r="K498" s="3">
        <f t="shared" si="141"/>
        <v>23.44</v>
      </c>
      <c r="L498" s="1">
        <f t="shared" si="140"/>
        <v>129</v>
      </c>
    </row>
    <row r="499" spans="11:12" ht="12.75">
      <c r="K499" s="3">
        <f t="shared" si="141"/>
        <v>23.46</v>
      </c>
      <c r="L499" s="1">
        <f t="shared" si="140"/>
        <v>128</v>
      </c>
    </row>
    <row r="500" spans="11:12" ht="12.75">
      <c r="K500" s="3">
        <f t="shared" si="141"/>
        <v>23.48</v>
      </c>
      <c r="L500" s="1">
        <f t="shared" si="140"/>
        <v>127</v>
      </c>
    </row>
    <row r="501" spans="11:12" ht="12.75">
      <c r="K501" s="3">
        <f t="shared" si="141"/>
        <v>23.5</v>
      </c>
      <c r="L501" s="1">
        <f t="shared" si="140"/>
        <v>126</v>
      </c>
    </row>
    <row r="502" spans="11:12" ht="12.75">
      <c r="K502" s="3">
        <f t="shared" si="141"/>
        <v>23.52</v>
      </c>
      <c r="L502" s="1">
        <f t="shared" si="140"/>
        <v>125</v>
      </c>
    </row>
    <row r="503" spans="11:12" ht="12.75">
      <c r="K503" s="3">
        <f t="shared" si="141"/>
        <v>23.54</v>
      </c>
      <c r="L503" s="1">
        <f t="shared" si="140"/>
        <v>124</v>
      </c>
    </row>
    <row r="504" spans="11:12" ht="12.75">
      <c r="K504" s="3">
        <v>23.56</v>
      </c>
      <c r="L504" s="1">
        <f t="shared" si="140"/>
        <v>123</v>
      </c>
    </row>
    <row r="505" spans="11:12" ht="12.75">
      <c r="K505" s="3">
        <v>23.58</v>
      </c>
      <c r="L505" s="1">
        <f t="shared" si="140"/>
        <v>122</v>
      </c>
    </row>
    <row r="506" spans="11:12" ht="12.75">
      <c r="K506" s="3">
        <v>23.6</v>
      </c>
      <c r="L506" s="1">
        <f t="shared" si="140"/>
        <v>121</v>
      </c>
    </row>
    <row r="507" spans="11:12" ht="12.75">
      <c r="K507" s="3">
        <v>23.63</v>
      </c>
      <c r="L507" s="1">
        <f t="shared" si="140"/>
        <v>120</v>
      </c>
    </row>
    <row r="508" spans="11:12" ht="12.75">
      <c r="K508" s="3">
        <v>23.65</v>
      </c>
      <c r="L508" s="1">
        <f t="shared" si="140"/>
        <v>119</v>
      </c>
    </row>
    <row r="509" spans="11:12" ht="12.75">
      <c r="K509" s="3">
        <v>23.67</v>
      </c>
      <c r="L509" s="1">
        <f t="shared" si="140"/>
        <v>118</v>
      </c>
    </row>
    <row r="510" spans="11:12" ht="12.75">
      <c r="K510" s="3">
        <v>23.69</v>
      </c>
      <c r="L510" s="1">
        <f t="shared" si="140"/>
        <v>117</v>
      </c>
    </row>
    <row r="511" spans="11:12" ht="12.75">
      <c r="K511" s="3">
        <v>23.71</v>
      </c>
      <c r="L511" s="1">
        <f t="shared" si="140"/>
        <v>116</v>
      </c>
    </row>
    <row r="512" spans="11:12" ht="12.75">
      <c r="K512" s="3">
        <v>23.73</v>
      </c>
      <c r="L512" s="1">
        <f t="shared" si="140"/>
        <v>115</v>
      </c>
    </row>
    <row r="513" spans="11:12" ht="12.75">
      <c r="K513" s="3">
        <v>23.75</v>
      </c>
      <c r="L513" s="1">
        <f t="shared" si="140"/>
        <v>114</v>
      </c>
    </row>
    <row r="514" spans="11:12" ht="12.75">
      <c r="K514" s="3">
        <v>23.78</v>
      </c>
      <c r="L514" s="1">
        <f t="shared" si="140"/>
        <v>113</v>
      </c>
    </row>
    <row r="515" spans="11:12" ht="12.75">
      <c r="K515" s="3">
        <v>23.8</v>
      </c>
      <c r="L515" s="1">
        <f t="shared" si="140"/>
        <v>112</v>
      </c>
    </row>
    <row r="516" spans="11:12" ht="12.75">
      <c r="K516" s="3">
        <v>23.82</v>
      </c>
      <c r="L516" s="1">
        <f t="shared" si="140"/>
        <v>111</v>
      </c>
    </row>
    <row r="517" spans="11:12" ht="12.75">
      <c r="K517" s="3">
        <v>23.84</v>
      </c>
      <c r="L517" s="1">
        <f t="shared" si="140"/>
        <v>110</v>
      </c>
    </row>
    <row r="518" spans="11:12" ht="12.75">
      <c r="K518" s="3">
        <v>23.86</v>
      </c>
      <c r="L518" s="1">
        <f t="shared" si="140"/>
        <v>109</v>
      </c>
    </row>
    <row r="519" spans="11:12" ht="12.75">
      <c r="K519" s="3">
        <v>23.89</v>
      </c>
      <c r="L519" s="1">
        <f t="shared" si="140"/>
        <v>108</v>
      </c>
    </row>
    <row r="520" spans="11:12" ht="12.75">
      <c r="K520" s="3">
        <v>23.91</v>
      </c>
      <c r="L520" s="1">
        <f t="shared" si="140"/>
        <v>107</v>
      </c>
    </row>
    <row r="521" spans="11:12" ht="12.75">
      <c r="K521" s="3">
        <v>23.93</v>
      </c>
      <c r="L521" s="1">
        <f t="shared" si="140"/>
        <v>106</v>
      </c>
    </row>
    <row r="522" spans="11:12" ht="12.75">
      <c r="K522" s="3">
        <v>23.95</v>
      </c>
      <c r="L522" s="1">
        <f t="shared" si="140"/>
        <v>105</v>
      </c>
    </row>
    <row r="523" spans="11:12" ht="12.75">
      <c r="K523" s="3">
        <v>23.98</v>
      </c>
      <c r="L523" s="1">
        <f t="shared" si="140"/>
        <v>104</v>
      </c>
    </row>
    <row r="524" spans="11:12" ht="12.75">
      <c r="K524" s="3">
        <v>24</v>
      </c>
      <c r="L524" s="1">
        <f t="shared" si="140"/>
        <v>103</v>
      </c>
    </row>
    <row r="525" spans="11:12" ht="12.75">
      <c r="K525" s="3">
        <v>24.02</v>
      </c>
      <c r="L525" s="1">
        <f t="shared" si="140"/>
        <v>102</v>
      </c>
    </row>
    <row r="526" spans="11:12" ht="12.75">
      <c r="K526" s="3">
        <v>24.04</v>
      </c>
      <c r="L526" s="1">
        <f t="shared" si="140"/>
        <v>101</v>
      </c>
    </row>
    <row r="527" spans="11:12" ht="12.75">
      <c r="K527" s="3">
        <v>24.07</v>
      </c>
      <c r="L527" s="1">
        <f t="shared" si="140"/>
        <v>100</v>
      </c>
    </row>
    <row r="528" spans="11:12" ht="12.75">
      <c r="K528" s="3">
        <v>24.09</v>
      </c>
      <c r="L528" s="1">
        <f t="shared" si="140"/>
        <v>99</v>
      </c>
    </row>
    <row r="529" spans="11:12" ht="12.75">
      <c r="K529" s="3">
        <v>24.11</v>
      </c>
      <c r="L529" s="1">
        <f t="shared" si="140"/>
        <v>98</v>
      </c>
    </row>
    <row r="530" spans="11:12" ht="12.75">
      <c r="K530" s="3">
        <v>24.14</v>
      </c>
      <c r="L530" s="1">
        <f t="shared" si="140"/>
        <v>97</v>
      </c>
    </row>
    <row r="531" spans="11:12" ht="12.75">
      <c r="K531" s="3">
        <v>24.16</v>
      </c>
      <c r="L531" s="1">
        <f t="shared" si="140"/>
        <v>96</v>
      </c>
    </row>
    <row r="532" spans="11:12" ht="12.75">
      <c r="K532" s="3">
        <v>24.18</v>
      </c>
      <c r="L532" s="1">
        <f t="shared" si="140"/>
        <v>95</v>
      </c>
    </row>
    <row r="533" spans="11:12" ht="12.75">
      <c r="K533" s="3">
        <v>24.21</v>
      </c>
      <c r="L533" s="1">
        <f t="shared" si="140"/>
        <v>94</v>
      </c>
    </row>
    <row r="534" spans="11:12" ht="12.75">
      <c r="K534" s="3">
        <v>24.23</v>
      </c>
      <c r="L534" s="1">
        <f t="shared" si="140"/>
        <v>93</v>
      </c>
    </row>
    <row r="535" spans="11:12" ht="12.75">
      <c r="K535" s="3">
        <v>24.25</v>
      </c>
      <c r="L535" s="1">
        <f aca="true" t="shared" si="142" ref="L535:L564">L534-1</f>
        <v>92</v>
      </c>
    </row>
    <row r="536" spans="11:12" ht="12.75">
      <c r="K536" s="3">
        <v>24.28</v>
      </c>
      <c r="L536" s="1">
        <f t="shared" si="142"/>
        <v>91</v>
      </c>
    </row>
    <row r="537" spans="11:12" ht="12.75">
      <c r="K537" s="3">
        <v>24.3</v>
      </c>
      <c r="L537" s="1">
        <f t="shared" si="142"/>
        <v>90</v>
      </c>
    </row>
    <row r="538" spans="11:12" ht="12.75">
      <c r="K538" s="3">
        <v>24.33</v>
      </c>
      <c r="L538" s="1">
        <f t="shared" si="142"/>
        <v>89</v>
      </c>
    </row>
    <row r="539" spans="11:12" ht="12.75">
      <c r="K539" s="3">
        <v>24.35</v>
      </c>
      <c r="L539" s="1">
        <f t="shared" si="142"/>
        <v>88</v>
      </c>
    </row>
    <row r="540" spans="11:12" ht="12.75">
      <c r="K540" s="3">
        <v>24.38</v>
      </c>
      <c r="L540" s="1">
        <f t="shared" si="142"/>
        <v>87</v>
      </c>
    </row>
    <row r="541" spans="11:12" ht="12.75">
      <c r="K541" s="3">
        <v>24.4</v>
      </c>
      <c r="L541" s="1">
        <f t="shared" si="142"/>
        <v>86</v>
      </c>
    </row>
    <row r="542" spans="11:12" ht="12.75">
      <c r="K542" s="3">
        <v>24.43</v>
      </c>
      <c r="L542" s="1">
        <f t="shared" si="142"/>
        <v>85</v>
      </c>
    </row>
    <row r="543" spans="11:12" ht="12.75">
      <c r="K543" s="3">
        <v>24.45</v>
      </c>
      <c r="L543" s="1">
        <f t="shared" si="142"/>
        <v>84</v>
      </c>
    </row>
    <row r="544" spans="11:12" ht="12.75">
      <c r="K544" s="3">
        <v>24.48</v>
      </c>
      <c r="L544" s="1">
        <f t="shared" si="142"/>
        <v>83</v>
      </c>
    </row>
    <row r="545" spans="11:12" ht="12.75">
      <c r="K545" s="3">
        <v>24.5</v>
      </c>
      <c r="L545" s="1">
        <f t="shared" si="142"/>
        <v>82</v>
      </c>
    </row>
    <row r="546" spans="11:12" ht="12.75">
      <c r="K546" s="3">
        <v>24.53</v>
      </c>
      <c r="L546" s="1">
        <f t="shared" si="142"/>
        <v>81</v>
      </c>
    </row>
    <row r="547" spans="11:12" ht="12.75">
      <c r="K547" s="3">
        <v>24.55</v>
      </c>
      <c r="L547" s="1">
        <f t="shared" si="142"/>
        <v>80</v>
      </c>
    </row>
    <row r="548" spans="11:12" ht="12.75">
      <c r="K548" s="3">
        <v>24.58</v>
      </c>
      <c r="L548" s="1">
        <f t="shared" si="142"/>
        <v>79</v>
      </c>
    </row>
    <row r="549" spans="11:12" ht="12.75">
      <c r="K549" s="3">
        <v>24.6</v>
      </c>
      <c r="L549" s="1">
        <f t="shared" si="142"/>
        <v>78</v>
      </c>
    </row>
    <row r="550" spans="11:12" ht="12.75">
      <c r="K550" s="3">
        <v>24.63</v>
      </c>
      <c r="L550" s="1">
        <f t="shared" si="142"/>
        <v>77</v>
      </c>
    </row>
    <row r="551" spans="11:12" ht="12.75">
      <c r="K551" s="3">
        <v>24.66</v>
      </c>
      <c r="L551" s="1">
        <f t="shared" si="142"/>
        <v>76</v>
      </c>
    </row>
    <row r="552" spans="11:12" ht="12.75">
      <c r="K552" s="3">
        <v>24.68</v>
      </c>
      <c r="L552" s="1">
        <f t="shared" si="142"/>
        <v>75</v>
      </c>
    </row>
    <row r="553" spans="11:12" ht="12.75">
      <c r="K553" s="3">
        <v>24.71</v>
      </c>
      <c r="L553" s="1">
        <f t="shared" si="142"/>
        <v>74</v>
      </c>
    </row>
    <row r="554" spans="11:12" ht="12.75">
      <c r="K554" s="3">
        <v>24.74</v>
      </c>
      <c r="L554" s="1">
        <f t="shared" si="142"/>
        <v>73</v>
      </c>
    </row>
    <row r="555" spans="11:12" ht="12.75">
      <c r="K555" s="3">
        <v>24.76</v>
      </c>
      <c r="L555" s="1">
        <f t="shared" si="142"/>
        <v>72</v>
      </c>
    </row>
    <row r="556" spans="11:12" ht="12.75">
      <c r="K556" s="3">
        <v>24.79</v>
      </c>
      <c r="L556" s="1">
        <f t="shared" si="142"/>
        <v>71</v>
      </c>
    </row>
    <row r="557" spans="11:12" ht="12.75">
      <c r="K557" s="3">
        <v>24.82</v>
      </c>
      <c r="L557" s="1">
        <f t="shared" si="142"/>
        <v>70</v>
      </c>
    </row>
    <row r="558" spans="11:12" ht="12.75">
      <c r="K558" s="3">
        <v>24.84</v>
      </c>
      <c r="L558" s="1">
        <f t="shared" si="142"/>
        <v>69</v>
      </c>
    </row>
    <row r="559" spans="11:12" ht="12.75">
      <c r="K559" s="3">
        <v>24.87</v>
      </c>
      <c r="L559" s="1">
        <f t="shared" si="142"/>
        <v>68</v>
      </c>
    </row>
    <row r="560" spans="11:12" ht="12.75">
      <c r="K560" s="3">
        <v>24.9</v>
      </c>
      <c r="L560" s="1">
        <f t="shared" si="142"/>
        <v>67</v>
      </c>
    </row>
    <row r="561" spans="11:12" ht="12.75">
      <c r="K561" s="3">
        <v>24.93</v>
      </c>
      <c r="L561" s="1">
        <f t="shared" si="142"/>
        <v>66</v>
      </c>
    </row>
    <row r="562" spans="11:12" ht="12.75">
      <c r="K562" s="3">
        <v>24.96</v>
      </c>
      <c r="L562" s="1">
        <f t="shared" si="142"/>
        <v>65</v>
      </c>
    </row>
    <row r="563" spans="11:12" ht="12.75">
      <c r="K563" s="3">
        <v>24.98</v>
      </c>
      <c r="L563" s="1">
        <f t="shared" si="142"/>
        <v>64</v>
      </c>
    </row>
    <row r="564" spans="11:12" ht="12.75">
      <c r="K564" s="3">
        <v>25</v>
      </c>
      <c r="L564" s="1">
        <f t="shared" si="142"/>
        <v>63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99"/>
  <sheetViews>
    <sheetView zoomScalePageLayoutView="0" workbookViewId="0" topLeftCell="A1">
      <selection activeCell="F72" sqref="F72"/>
    </sheetView>
  </sheetViews>
  <sheetFormatPr defaultColWidth="10.7109375" defaultRowHeight="12.75"/>
  <cols>
    <col min="1" max="1" width="2.421875" style="38" customWidth="1"/>
    <col min="2" max="2" width="14.7109375" style="38" customWidth="1"/>
    <col min="3" max="3" width="8.140625" style="60" customWidth="1"/>
    <col min="4" max="4" width="3.7109375" style="38" customWidth="1"/>
    <col min="5" max="5" width="15.57421875" style="38" customWidth="1"/>
    <col min="6" max="6" width="6.8515625" style="60" customWidth="1"/>
    <col min="7" max="7" width="3.7109375" style="38" customWidth="1"/>
    <col min="8" max="8" width="16.7109375" style="38" customWidth="1"/>
    <col min="9" max="9" width="8.00390625" style="60" customWidth="1"/>
    <col min="10" max="16384" width="10.7109375" style="38" customWidth="1"/>
  </cols>
  <sheetData>
    <row r="1" ht="18">
      <c r="E1" s="40" t="s">
        <v>372</v>
      </c>
    </row>
    <row r="4" spans="5:6" ht="15">
      <c r="E4" s="43" t="str">
        <f>VLOOKUP(F4,Mustand!B57:K110,10,0)</f>
        <v>Marje</v>
      </c>
      <c r="F4" s="61">
        <f>MIN('2001'!F2:F51)</f>
        <v>8.31</v>
      </c>
    </row>
    <row r="5" ht="15.75" thickBot="1">
      <c r="E5" s="43" t="str">
        <f>VLOOKUP(F4,Mustand!B57:L110,11,0)</f>
        <v>Nurk</v>
      </c>
    </row>
    <row r="6" ht="15.75" thickTop="1">
      <c r="E6" s="46">
        <v>1</v>
      </c>
    </row>
    <row r="7" ht="15">
      <c r="E7" s="47"/>
    </row>
    <row r="8" spans="2:5" ht="15">
      <c r="B8" s="45" t="str">
        <f>VLOOKUP(C8,Mustand!B57:K110,10,0)</f>
        <v>Aliis</v>
      </c>
      <c r="C8" s="60">
        <f>VLOOKUP(B10,Mustand!A57:K110,2,0)</f>
        <v>8.54</v>
      </c>
      <c r="E8" s="48"/>
    </row>
    <row r="9" spans="2:9" ht="15.75" thickBot="1">
      <c r="B9" s="45" t="str">
        <f>VLOOKUP(C8,Mustand!B57:L110,11,0)</f>
        <v>Laidver</v>
      </c>
      <c r="E9" s="48"/>
      <c r="H9" s="45" t="str">
        <f>VLOOKUP(I9,Mustand!B57:K110,10,0)</f>
        <v>Eike</v>
      </c>
      <c r="I9" s="60">
        <f>VLOOKUP(H11,Mustand!A57:K110,2,0)</f>
        <v>9.09</v>
      </c>
    </row>
    <row r="10" spans="2:8" ht="16.5" thickBot="1" thickTop="1">
      <c r="B10" s="54">
        <v>2</v>
      </c>
      <c r="E10" s="48"/>
      <c r="H10" s="45" t="str">
        <f>VLOOKUP(I9,Mustand!B57:L110,11,0)</f>
        <v>Laidver</v>
      </c>
    </row>
    <row r="11" spans="2:8" ht="15.75" thickTop="1">
      <c r="B11" s="55"/>
      <c r="E11" s="48"/>
      <c r="H11" s="50">
        <v>3</v>
      </c>
    </row>
    <row r="12" spans="2:8" ht="15">
      <c r="B12" s="56"/>
      <c r="E12" s="48"/>
      <c r="H12" s="51"/>
    </row>
    <row r="13" spans="2:8" ht="15">
      <c r="B13" s="56"/>
      <c r="E13" s="48"/>
      <c r="H13" s="52"/>
    </row>
    <row r="14" spans="2:8" ht="15">
      <c r="B14" s="57"/>
      <c r="E14" s="49"/>
      <c r="H14" s="53"/>
    </row>
    <row r="19" ht="18">
      <c r="E19" s="40" t="s">
        <v>373</v>
      </c>
    </row>
    <row r="21" spans="5:6" ht="15">
      <c r="E21" s="45" t="str">
        <f>VLOOKUP(F21,Mustand!D57:K110,8,0)</f>
        <v>Marje</v>
      </c>
      <c r="F21" s="61">
        <f>MAX('2001'!H2:H51)</f>
        <v>5.12</v>
      </c>
    </row>
    <row r="22" ht="15.75" thickBot="1">
      <c r="E22" s="45" t="str">
        <f>VLOOKUP(F21,Mustand!D57:L110,9,0)</f>
        <v>Nurk</v>
      </c>
    </row>
    <row r="23" ht="15.75" thickTop="1">
      <c r="E23" s="46">
        <v>1</v>
      </c>
    </row>
    <row r="24" ht="15">
      <c r="E24" s="47"/>
    </row>
    <row r="25" spans="2:5" ht="15">
      <c r="B25" s="45" t="str">
        <f>VLOOKUP(C25,Mustand!D57:K110,8,0)</f>
        <v>Aliis</v>
      </c>
      <c r="C25" s="60">
        <f>VLOOKUP(B27,Mustand!C57:K110,2,0)</f>
        <v>4.7</v>
      </c>
      <c r="E25" s="48"/>
    </row>
    <row r="26" spans="2:9" ht="15.75" thickBot="1">
      <c r="B26" s="45" t="str">
        <f>VLOOKUP(C25,Mustand!D57:L110,9,0)</f>
        <v>Laidver</v>
      </c>
      <c r="E26" s="48"/>
      <c r="H26" s="45" t="str">
        <f>VLOOKUP(I26,Mustand!D57:K110,8,0)</f>
        <v>Eeva</v>
      </c>
      <c r="I26" s="60">
        <f>VLOOKUP(H28,Mustand!C57:K110,2,0)</f>
        <v>3.9</v>
      </c>
    </row>
    <row r="27" spans="2:8" ht="16.5" thickBot="1" thickTop="1">
      <c r="B27" s="54">
        <v>2</v>
      </c>
      <c r="E27" s="48"/>
      <c r="H27" s="45" t="str">
        <f>VLOOKUP(I26,Mustand!D57:L110,9,0)</f>
        <v>Tragel</v>
      </c>
    </row>
    <row r="28" spans="2:8" ht="15.75" thickTop="1">
      <c r="B28" s="55"/>
      <c r="E28" s="48"/>
      <c r="H28" s="50">
        <v>3</v>
      </c>
    </row>
    <row r="29" spans="2:8" ht="15">
      <c r="B29" s="56"/>
      <c r="E29" s="48"/>
      <c r="H29" s="51"/>
    </row>
    <row r="30" spans="2:8" ht="15">
      <c r="B30" s="56"/>
      <c r="E30" s="48"/>
      <c r="H30" s="52"/>
    </row>
    <row r="31" spans="2:8" ht="15">
      <c r="B31" s="57"/>
      <c r="E31" s="49"/>
      <c r="H31" s="53"/>
    </row>
    <row r="36" ht="18">
      <c r="E36" s="40" t="s">
        <v>374</v>
      </c>
    </row>
    <row r="38" spans="5:6" ht="15">
      <c r="E38" s="45" t="str">
        <f>VLOOKUP(F38,Mustand!F57:K110,6,0)</f>
        <v>Aliis</v>
      </c>
      <c r="F38" s="61">
        <f>MAX('2001'!K2:K51)</f>
        <v>9.4</v>
      </c>
    </row>
    <row r="39" ht="15.75" thickBot="1">
      <c r="E39" s="45" t="str">
        <f>VLOOKUP(F38,Mustand!F57:L110,7,0)</f>
        <v>Laidver</v>
      </c>
    </row>
    <row r="40" ht="15.75" thickTop="1">
      <c r="E40" s="46">
        <v>1</v>
      </c>
    </row>
    <row r="41" ht="15">
      <c r="E41" s="47"/>
    </row>
    <row r="42" spans="2:5" ht="15">
      <c r="B42" s="45" t="str">
        <f>VLOOKUP(C42,Mustand!F57:K110,6,0)</f>
        <v>Marje</v>
      </c>
      <c r="C42" s="60">
        <f>VLOOKUP(B44,Mustand!E57:K110,2,0)</f>
        <v>8.86</v>
      </c>
      <c r="E42" s="48"/>
    </row>
    <row r="43" spans="2:9" ht="15.75" thickBot="1">
      <c r="B43" s="45" t="str">
        <f>VLOOKUP(C42,Mustand!F57:L110,7,0)</f>
        <v>Nurk</v>
      </c>
      <c r="E43" s="48"/>
      <c r="H43" s="45" t="str">
        <f>VLOOKUP(I43,Mustand!F57:K110,6,0)</f>
        <v>Liis</v>
      </c>
      <c r="I43" s="60">
        <f>VLOOKUP(H45,Mustand!E57:K110,2,0)</f>
        <v>8.16</v>
      </c>
    </row>
    <row r="44" spans="2:8" ht="16.5" thickBot="1" thickTop="1">
      <c r="B44" s="54">
        <v>2</v>
      </c>
      <c r="E44" s="48"/>
      <c r="H44" s="45" t="str">
        <f>VLOOKUP(I43,Mustand!F57:L110,7,0)</f>
        <v>Aniott</v>
      </c>
    </row>
    <row r="45" spans="2:8" ht="15.75" thickTop="1">
      <c r="B45" s="55"/>
      <c r="E45" s="48"/>
      <c r="H45" s="50">
        <v>3</v>
      </c>
    </row>
    <row r="46" spans="2:8" ht="15">
      <c r="B46" s="56"/>
      <c r="E46" s="48"/>
      <c r="H46" s="51"/>
    </row>
    <row r="47" spans="2:8" ht="15">
      <c r="B47" s="56"/>
      <c r="E47" s="48"/>
      <c r="H47" s="52"/>
    </row>
    <row r="48" spans="2:8" ht="15">
      <c r="B48" s="57"/>
      <c r="E48" s="49"/>
      <c r="H48" s="53"/>
    </row>
    <row r="53" ht="18">
      <c r="E53" s="40" t="s">
        <v>375</v>
      </c>
    </row>
    <row r="55" spans="5:6" ht="15">
      <c r="E55" s="45" t="str">
        <f>VLOOKUP(F55,Mustand!H57:K110,4,0)</f>
        <v>Leanika</v>
      </c>
      <c r="F55" s="61">
        <f>MAX('2001'!N2:N51)</f>
        <v>0</v>
      </c>
    </row>
    <row r="56" ht="15.75" thickBot="1">
      <c r="E56" s="45" t="str">
        <f>VLOOKUP(F55,Mustand!H57:L110,5,0)</f>
        <v>Laanisto</v>
      </c>
    </row>
    <row r="57" ht="15.75" thickTop="1">
      <c r="E57" s="46">
        <v>1</v>
      </c>
    </row>
    <row r="58" ht="15">
      <c r="E58" s="47"/>
    </row>
    <row r="59" spans="2:5" ht="15">
      <c r="B59" s="45" t="e">
        <f>VLOOKUP(C59,Mustand!H57:K110,4,0)</f>
        <v>#N/A</v>
      </c>
      <c r="C59" s="61" t="e">
        <f>VLOOKUP(B61,Mustand!G57:K110,2,0)</f>
        <v>#N/A</v>
      </c>
      <c r="E59" s="48"/>
    </row>
    <row r="60" spans="2:9" ht="15.75" thickBot="1">
      <c r="B60" s="45" t="e">
        <f>VLOOKUP(C59,Mustand!H57:L110,5,0)</f>
        <v>#N/A</v>
      </c>
      <c r="E60" s="48"/>
      <c r="H60" s="45" t="e">
        <f>VLOOKUP(I60,Mustand!H57:K110,4,0)</f>
        <v>#N/A</v>
      </c>
      <c r="I60" s="61" t="e">
        <f>VLOOKUP(H62,Mustand!G57:K110,2,0)</f>
        <v>#N/A</v>
      </c>
    </row>
    <row r="61" spans="2:8" ht="16.5" thickBot="1" thickTop="1">
      <c r="B61" s="54">
        <v>2</v>
      </c>
      <c r="E61" s="48"/>
      <c r="H61" s="45" t="e">
        <f>VLOOKUP(I60,Mustand!H57:L110,5,0)</f>
        <v>#N/A</v>
      </c>
    </row>
    <row r="62" spans="2:8" ht="15.75" thickTop="1">
      <c r="B62" s="55"/>
      <c r="E62" s="48"/>
      <c r="H62" s="50">
        <v>3</v>
      </c>
    </row>
    <row r="63" spans="2:8" ht="15">
      <c r="B63" s="56"/>
      <c r="E63" s="48"/>
      <c r="H63" s="51"/>
    </row>
    <row r="64" spans="2:8" ht="15">
      <c r="B64" s="56"/>
      <c r="E64" s="48"/>
      <c r="H64" s="52"/>
    </row>
    <row r="65" spans="2:8" ht="15">
      <c r="B65" s="57"/>
      <c r="E65" s="49"/>
      <c r="H65" s="53"/>
    </row>
    <row r="70" ht="18">
      <c r="E70" s="40" t="s">
        <v>505</v>
      </c>
    </row>
    <row r="72" spans="5:6" ht="15">
      <c r="E72" s="45" t="str">
        <f>VLOOKUP(F72,Mustand!J57:K110,2,0)</f>
        <v>Marje</v>
      </c>
      <c r="F72" s="60">
        <f>VLOOKUP(E74,Mustand!I57:K110,2,0)</f>
        <v>832</v>
      </c>
    </row>
    <row r="73" ht="15.75" thickBot="1">
      <c r="E73" s="45" t="str">
        <f>VLOOKUP(F72,Mustand!J57:L110,3,0)</f>
        <v>Nurk</v>
      </c>
    </row>
    <row r="74" ht="15.75" thickTop="1">
      <c r="E74" s="46">
        <v>1</v>
      </c>
    </row>
    <row r="75" ht="15">
      <c r="E75" s="47"/>
    </row>
    <row r="76" spans="2:5" ht="15">
      <c r="B76" s="45" t="str">
        <f>VLOOKUP(C76,Mustand!J57:K110,2,0)</f>
        <v>Aliis</v>
      </c>
      <c r="C76" s="60">
        <f>VLOOKUP(B78,Mustand!I57:K110,2,0)</f>
        <v>761</v>
      </c>
      <c r="E76" s="48"/>
    </row>
    <row r="77" spans="2:9" ht="15.75" thickBot="1">
      <c r="B77" s="45" t="str">
        <f>VLOOKUP(C76,Mustand!J57:L110,3,0)</f>
        <v>Laidver</v>
      </c>
      <c r="E77" s="48"/>
      <c r="H77" s="45" t="str">
        <f>VLOOKUP(I77,Mustand!J57:K110,2,0)</f>
        <v>Tiiu</v>
      </c>
      <c r="I77" s="60">
        <f>VLOOKUP(H79,Mustand!I57:K110,2,0)</f>
        <v>675</v>
      </c>
    </row>
    <row r="78" spans="2:8" ht="16.5" thickBot="1" thickTop="1">
      <c r="B78" s="54">
        <v>2</v>
      </c>
      <c r="E78" s="48"/>
      <c r="H78" s="45" t="str">
        <f>VLOOKUP(I77,Mustand!J57:L110,3,0)</f>
        <v>Kannes</v>
      </c>
    </row>
    <row r="79" spans="2:8" ht="15.75" thickTop="1">
      <c r="B79" s="55"/>
      <c r="E79" s="48"/>
      <c r="H79" s="50">
        <v>3</v>
      </c>
    </row>
    <row r="80" spans="2:8" ht="15">
      <c r="B80" s="56"/>
      <c r="E80" s="48"/>
      <c r="H80" s="51"/>
    </row>
    <row r="81" spans="2:8" ht="15">
      <c r="B81" s="56"/>
      <c r="E81" s="48"/>
      <c r="H81" s="52"/>
    </row>
    <row r="82" spans="2:8" ht="15">
      <c r="B82" s="57"/>
      <c r="E82" s="49"/>
      <c r="H82" s="53"/>
    </row>
    <row r="87" ht="18">
      <c r="E87" s="40" t="s">
        <v>11</v>
      </c>
    </row>
    <row r="89" spans="5:6" ht="15">
      <c r="E89" s="45" t="e">
        <f>VLOOKUP(F89,'2001'!R2:R51,2,0)</f>
        <v>#N/A</v>
      </c>
      <c r="F89" s="60">
        <f>MAX('2001'!R2:R19)</f>
        <v>0</v>
      </c>
    </row>
    <row r="90" ht="15.75" thickBot="1">
      <c r="E90" s="45" t="e">
        <f>VLOOKUP(F89,'2001'!R2:R51,3,0)</f>
        <v>#N/A</v>
      </c>
    </row>
    <row r="91" ht="15.75" thickTop="1">
      <c r="E91" s="46">
        <v>1</v>
      </c>
    </row>
    <row r="92" ht="15">
      <c r="E92" s="47"/>
    </row>
    <row r="93" spans="2:5" ht="15">
      <c r="B93" s="45" t="e">
        <f>VLOOKUP(C93,'2001'!R2:R51,2,0)</f>
        <v>#REF!</v>
      </c>
      <c r="C93" s="60" t="str">
        <f>VLOOKUP(B95,'2001'!A2:R51,18)</f>
        <v>Laidver</v>
      </c>
      <c r="E93" s="48"/>
    </row>
    <row r="94" spans="2:9" ht="15.75" thickBot="1">
      <c r="B94" s="45" t="e">
        <f>VLOOKUP(C93,'2001'!R2:R51,3,0)</f>
        <v>#REF!</v>
      </c>
      <c r="E94" s="48"/>
      <c r="H94" s="45" t="e">
        <f>VLOOKUP(I94,'2001'!R2:R51,2,0)</f>
        <v>#REF!</v>
      </c>
      <c r="I94" s="60" t="str">
        <f>VLOOKUP(H96,'2001'!A2:R51,18)</f>
        <v>Tragel</v>
      </c>
    </row>
    <row r="95" spans="2:8" ht="16.5" thickBot="1" thickTop="1">
      <c r="B95" s="54">
        <v>2</v>
      </c>
      <c r="E95" s="48"/>
      <c r="H95" s="45" t="e">
        <f>VLOOKUP(I94,'2001'!R2:R51,3,0)</f>
        <v>#REF!</v>
      </c>
    </row>
    <row r="96" spans="2:8" ht="15.75" thickTop="1">
      <c r="B96" s="55"/>
      <c r="E96" s="48"/>
      <c r="H96" s="50">
        <v>3</v>
      </c>
    </row>
    <row r="97" spans="2:8" ht="15">
      <c r="B97" s="56"/>
      <c r="E97" s="48"/>
      <c r="H97" s="51"/>
    </row>
    <row r="98" spans="2:8" ht="15">
      <c r="B98" s="56"/>
      <c r="E98" s="48"/>
      <c r="H98" s="52"/>
    </row>
    <row r="99" spans="2:8" ht="15">
      <c r="B99" s="57"/>
      <c r="E99" s="49"/>
      <c r="H99" s="53"/>
    </row>
  </sheetData>
  <sheetProtection/>
  <printOptions/>
  <pageMargins left="1.39" right="0.75" top="1" bottom="1" header="0.5" footer="0.5"/>
  <pageSetup horizontalDpi="600" verticalDpi="600" orientation="portrait" r:id="rId1"/>
  <headerFooter alignWithMargins="0">
    <oddHeader>&amp;CPoodium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89">
      <selection activeCell="A106" sqref="A106"/>
    </sheetView>
  </sheetViews>
  <sheetFormatPr defaultColWidth="9.140625" defaultRowHeight="12.75"/>
  <cols>
    <col min="1" max="1" width="17.140625" style="0" customWidth="1"/>
    <col min="6" max="6" width="17.140625" style="0" customWidth="1"/>
    <col min="7" max="7" width="13.28125" style="0" customWidth="1"/>
    <col min="10" max="10" width="9.57421875" style="0" bestFit="1" customWidth="1"/>
    <col min="11" max="11" width="17.140625" style="0" customWidth="1"/>
    <col min="12" max="12" width="13.28125" style="0" customWidth="1"/>
  </cols>
  <sheetData>
    <row r="1" spans="1:7" ht="15">
      <c r="A1" s="39" t="s">
        <v>376</v>
      </c>
      <c r="B1" s="39" t="s">
        <v>377</v>
      </c>
      <c r="C1" s="39" t="s">
        <v>378</v>
      </c>
      <c r="D1" s="39" t="s">
        <v>379</v>
      </c>
      <c r="E1" s="39" t="s">
        <v>26</v>
      </c>
      <c r="F1" t="s">
        <v>380</v>
      </c>
      <c r="G1" t="s">
        <v>381</v>
      </c>
    </row>
    <row r="2" spans="1:7" ht="15.75">
      <c r="A2" s="28"/>
      <c r="B2" s="27"/>
      <c r="C2" s="27"/>
      <c r="D2" s="27"/>
      <c r="E2" s="27">
        <v>832</v>
      </c>
      <c r="F2" s="27"/>
      <c r="G2" s="27"/>
    </row>
    <row r="3" spans="1:7" ht="15.75">
      <c r="A3" s="28"/>
      <c r="B3" s="27"/>
      <c r="C3" s="27"/>
      <c r="D3" s="27"/>
      <c r="E3" s="27">
        <v>761</v>
      </c>
      <c r="F3" s="27"/>
      <c r="G3" s="27"/>
    </row>
    <row r="4" spans="1:7" ht="15.75">
      <c r="A4" s="28"/>
      <c r="B4" s="27"/>
      <c r="C4" s="27"/>
      <c r="D4" s="27"/>
      <c r="E4" s="27">
        <v>590</v>
      </c>
      <c r="F4" s="27"/>
      <c r="G4" s="27"/>
    </row>
    <row r="5" spans="1:7" ht="15.75">
      <c r="A5" s="28"/>
      <c r="B5" s="27"/>
      <c r="C5" s="27"/>
      <c r="D5" s="27"/>
      <c r="E5" s="27">
        <v>480</v>
      </c>
      <c r="F5" s="27"/>
      <c r="G5" s="27"/>
    </row>
    <row r="6" spans="1:7" ht="15.75">
      <c r="A6" s="28"/>
      <c r="B6" s="27"/>
      <c r="C6" s="27"/>
      <c r="D6" s="27"/>
      <c r="E6" s="27">
        <v>675</v>
      </c>
      <c r="F6" s="58"/>
      <c r="G6" s="58"/>
    </row>
    <row r="7" spans="1:7" ht="15.75">
      <c r="A7" s="28"/>
      <c r="B7" s="27"/>
      <c r="C7" s="27"/>
      <c r="D7" s="27"/>
      <c r="E7" s="27">
        <v>528</v>
      </c>
      <c r="F7" s="27"/>
      <c r="G7" s="27"/>
    </row>
    <row r="8" spans="1:7" ht="15.75">
      <c r="A8" s="28"/>
      <c r="B8" s="27"/>
      <c r="C8" s="27"/>
      <c r="D8" s="27"/>
      <c r="E8" s="27">
        <v>465</v>
      </c>
      <c r="F8" s="27"/>
      <c r="G8" s="27"/>
    </row>
    <row r="9" spans="1:7" ht="15.75">
      <c r="A9" s="28"/>
      <c r="B9" s="27"/>
      <c r="C9" s="27"/>
      <c r="D9" s="27"/>
      <c r="E9" s="27">
        <v>293</v>
      </c>
      <c r="F9" s="27"/>
      <c r="G9" s="27"/>
    </row>
    <row r="10" spans="1:7" ht="15.75">
      <c r="A10" s="28"/>
      <c r="B10" s="27"/>
      <c r="C10" s="27"/>
      <c r="D10" s="27"/>
      <c r="E10" s="27">
        <v>294</v>
      </c>
      <c r="F10" s="27"/>
      <c r="G10" s="27"/>
    </row>
    <row r="11" spans="1:7" ht="15.75">
      <c r="A11" s="28"/>
      <c r="B11" s="27"/>
      <c r="C11" s="27"/>
      <c r="D11" s="27"/>
      <c r="E11" s="27">
        <v>320</v>
      </c>
      <c r="F11" s="27"/>
      <c r="G11" s="27"/>
    </row>
    <row r="12" spans="1:7" ht="15.75">
      <c r="A12" s="28"/>
      <c r="B12" s="27"/>
      <c r="C12" s="27"/>
      <c r="D12" s="27"/>
      <c r="E12" s="27">
        <v>406</v>
      </c>
      <c r="F12" s="27"/>
      <c r="G12" s="27"/>
    </row>
    <row r="13" spans="1:7" ht="15.75">
      <c r="A13" s="28"/>
      <c r="B13" s="27"/>
      <c r="C13" s="27"/>
      <c r="D13" s="27"/>
      <c r="E13" s="27">
        <v>408</v>
      </c>
      <c r="F13" s="27"/>
      <c r="G13" s="27"/>
    </row>
    <row r="14" spans="1:7" ht="15.75">
      <c r="A14" s="28"/>
      <c r="B14" s="27"/>
      <c r="C14" s="27"/>
      <c r="D14" s="27"/>
      <c r="E14" s="27">
        <v>400</v>
      </c>
      <c r="F14" s="27"/>
      <c r="G14" s="27"/>
    </row>
    <row r="15" spans="1:7" ht="15.75">
      <c r="A15" s="28"/>
      <c r="B15" s="27"/>
      <c r="C15" s="27"/>
      <c r="D15" s="27"/>
      <c r="E15" s="27">
        <v>261</v>
      </c>
      <c r="F15" s="27"/>
      <c r="G15" s="27"/>
    </row>
    <row r="16" spans="1:7" ht="15.75">
      <c r="A16" s="28"/>
      <c r="B16" s="27"/>
      <c r="C16" s="27"/>
      <c r="D16" s="27"/>
      <c r="E16" s="27">
        <v>390</v>
      </c>
      <c r="F16" s="27"/>
      <c r="G16" s="27"/>
    </row>
    <row r="17" spans="1:7" ht="15.75">
      <c r="A17" s="28"/>
      <c r="B17" s="27"/>
      <c r="C17" s="27"/>
      <c r="D17" s="27"/>
      <c r="E17" s="27">
        <v>281</v>
      </c>
      <c r="F17" s="27"/>
      <c r="G17" s="27"/>
    </row>
    <row r="18" spans="1:7" ht="15.75">
      <c r="A18" s="28"/>
      <c r="B18" s="27"/>
      <c r="C18" s="27"/>
      <c r="D18" s="27"/>
      <c r="E18" s="27">
        <v>304</v>
      </c>
      <c r="F18" s="27"/>
      <c r="G18" s="27"/>
    </row>
    <row r="19" spans="1:7" ht="15.75">
      <c r="A19" s="28"/>
      <c r="B19" s="27"/>
      <c r="C19" s="27"/>
      <c r="D19" s="27"/>
      <c r="E19" s="27">
        <v>236</v>
      </c>
      <c r="F19" s="27"/>
      <c r="G19" s="27"/>
    </row>
    <row r="20" spans="1:7" ht="15.75">
      <c r="A20" s="28"/>
      <c r="B20" s="27"/>
      <c r="C20" s="27"/>
      <c r="D20" s="27"/>
      <c r="E20" s="27">
        <v>160</v>
      </c>
      <c r="F20" s="27"/>
      <c r="G20" s="27"/>
    </row>
    <row r="21" spans="1:7" ht="15.75">
      <c r="A21" s="28"/>
      <c r="B21" s="27"/>
      <c r="C21" s="27"/>
      <c r="D21" s="27"/>
      <c r="E21" s="27">
        <v>283</v>
      </c>
      <c r="F21" s="27"/>
      <c r="G21" s="27"/>
    </row>
    <row r="22" spans="1:7" ht="15.75">
      <c r="A22" s="28"/>
      <c r="B22" s="27"/>
      <c r="C22" s="27"/>
      <c r="D22" s="27"/>
      <c r="E22" s="27">
        <v>364</v>
      </c>
      <c r="F22" s="27"/>
      <c r="G22" s="27"/>
    </row>
    <row r="23" spans="1:7" ht="15.75">
      <c r="A23" s="28"/>
      <c r="B23" s="27"/>
      <c r="C23" s="27"/>
      <c r="D23" s="27"/>
      <c r="E23" s="27">
        <v>154</v>
      </c>
      <c r="F23" s="27"/>
      <c r="G23" s="27"/>
    </row>
    <row r="24" spans="1:7" ht="15.75">
      <c r="A24" s="28"/>
      <c r="B24" s="27"/>
      <c r="C24" s="27"/>
      <c r="D24" s="27"/>
      <c r="E24" s="27">
        <v>460</v>
      </c>
      <c r="F24" s="27"/>
      <c r="G24" s="27"/>
    </row>
    <row r="25" spans="1:7" ht="15.75">
      <c r="A25" s="28"/>
      <c r="B25" s="27"/>
      <c r="C25" s="27"/>
      <c r="D25" s="27"/>
      <c r="E25" s="27">
        <v>246</v>
      </c>
      <c r="F25" s="27"/>
      <c r="G25" s="27"/>
    </row>
    <row r="26" spans="1:7" ht="15.75">
      <c r="A26" s="28"/>
      <c r="B26" s="27"/>
      <c r="C26" s="27"/>
      <c r="D26" s="27"/>
      <c r="E26" s="27">
        <v>261</v>
      </c>
      <c r="F26" s="27"/>
      <c r="G26" s="27"/>
    </row>
    <row r="27" spans="1:7" ht="15.75">
      <c r="A27" s="28"/>
      <c r="B27" s="27"/>
      <c r="C27" s="27"/>
      <c r="D27" s="27"/>
      <c r="E27" s="27">
        <v>0</v>
      </c>
      <c r="F27" s="27"/>
      <c r="G27" s="27"/>
    </row>
    <row r="28" spans="1:7" ht="15.75">
      <c r="A28" s="28"/>
      <c r="B28" s="27"/>
      <c r="C28" s="27"/>
      <c r="D28" s="27"/>
      <c r="E28" s="27">
        <v>296</v>
      </c>
      <c r="F28" s="27"/>
      <c r="G28" s="27"/>
    </row>
    <row r="29" spans="1:7" ht="15.75">
      <c r="A29" s="28"/>
      <c r="B29" s="27"/>
      <c r="C29" s="27"/>
      <c r="D29" s="27"/>
      <c r="E29" s="27">
        <v>234</v>
      </c>
      <c r="F29" s="27"/>
      <c r="G29" s="27"/>
    </row>
    <row r="30" spans="1:7" ht="15.75">
      <c r="A30" s="28"/>
      <c r="B30" s="27"/>
      <c r="C30" s="27"/>
      <c r="D30" s="27"/>
      <c r="E30" s="27">
        <v>475</v>
      </c>
      <c r="F30" s="27"/>
      <c r="G30" s="27"/>
    </row>
    <row r="31" spans="1:7" ht="15.75">
      <c r="A31" s="28"/>
      <c r="B31" s="27"/>
      <c r="C31" s="27"/>
      <c r="D31" s="27"/>
      <c r="E31" s="27">
        <v>182</v>
      </c>
      <c r="F31" s="27"/>
      <c r="G31" s="27"/>
    </row>
    <row r="32" spans="1:7" ht="15.75">
      <c r="A32" s="28"/>
      <c r="B32" s="27"/>
      <c r="C32" s="27"/>
      <c r="D32" s="27"/>
      <c r="E32" s="27">
        <v>218</v>
      </c>
      <c r="F32" s="27"/>
      <c r="G32" s="27"/>
    </row>
    <row r="33" spans="1:7" ht="15.75">
      <c r="A33" s="28"/>
      <c r="B33" s="27"/>
      <c r="C33" s="27"/>
      <c r="D33" s="27"/>
      <c r="E33" s="27">
        <v>10</v>
      </c>
      <c r="F33" s="27"/>
      <c r="G33" s="27"/>
    </row>
    <row r="34" spans="1:7" ht="15.75">
      <c r="A34" s="28"/>
      <c r="B34" s="27"/>
      <c r="C34" s="27"/>
      <c r="D34" s="27"/>
      <c r="E34" s="27">
        <v>223</v>
      </c>
      <c r="F34" s="27"/>
      <c r="G34" s="27"/>
    </row>
    <row r="35" spans="1:7" ht="15.75">
      <c r="A35" s="28"/>
      <c r="B35" s="27"/>
      <c r="C35" s="27"/>
      <c r="D35" s="27"/>
      <c r="E35" s="27">
        <v>135</v>
      </c>
      <c r="F35" s="27"/>
      <c r="G35" s="27"/>
    </row>
    <row r="36" spans="1:7" ht="15.75">
      <c r="A36" s="28"/>
      <c r="B36" s="27"/>
      <c r="C36" s="27"/>
      <c r="D36" s="27"/>
      <c r="E36" s="27">
        <v>0</v>
      </c>
      <c r="F36" s="27"/>
      <c r="G36" s="27"/>
    </row>
    <row r="37" spans="1:7" ht="15.75">
      <c r="A37" s="28"/>
      <c r="B37" s="27"/>
      <c r="C37" s="27"/>
      <c r="D37" s="27"/>
      <c r="E37" s="27">
        <v>81</v>
      </c>
      <c r="F37" s="27"/>
      <c r="G37" s="27"/>
    </row>
    <row r="38" spans="1:7" ht="15.75">
      <c r="A38" s="28"/>
      <c r="B38" s="27"/>
      <c r="C38" s="27"/>
      <c r="D38" s="27"/>
      <c r="E38" s="27">
        <v>83</v>
      </c>
      <c r="F38" s="27"/>
      <c r="G38" s="27"/>
    </row>
    <row r="39" spans="1:7" ht="15.75">
      <c r="A39" s="28"/>
      <c r="B39" s="27"/>
      <c r="C39" s="27"/>
      <c r="D39" s="27"/>
      <c r="E39" s="27">
        <v>206</v>
      </c>
      <c r="F39" s="27"/>
      <c r="G39" s="27"/>
    </row>
    <row r="40" spans="1:7" ht="15.75">
      <c r="A40" s="28"/>
      <c r="B40" s="27"/>
      <c r="C40" s="27"/>
      <c r="D40" s="27"/>
      <c r="E40" s="27">
        <v>180</v>
      </c>
      <c r="F40" s="27"/>
      <c r="G40" s="27"/>
    </row>
    <row r="41" spans="1:7" ht="15.75">
      <c r="A41" s="28"/>
      <c r="B41" s="27"/>
      <c r="C41" s="27"/>
      <c r="D41" s="27"/>
      <c r="E41" s="27">
        <v>128</v>
      </c>
      <c r="F41" s="27"/>
      <c r="G41" s="27"/>
    </row>
    <row r="42" spans="1:7" ht="15.75">
      <c r="A42" s="28"/>
      <c r="B42" s="27"/>
      <c r="C42" s="27"/>
      <c r="D42" s="27"/>
      <c r="E42" s="27">
        <v>0</v>
      </c>
      <c r="F42" s="27"/>
      <c r="G42" s="27"/>
    </row>
    <row r="43" spans="1:7" ht="15.75">
      <c r="A43" s="28"/>
      <c r="B43" s="27"/>
      <c r="C43" s="27"/>
      <c r="D43" s="27"/>
      <c r="E43" s="27">
        <v>0</v>
      </c>
      <c r="F43" s="27"/>
      <c r="G43" s="27"/>
    </row>
    <row r="44" spans="1:7" ht="15.75">
      <c r="A44" s="28"/>
      <c r="B44" s="27"/>
      <c r="C44" s="27"/>
      <c r="D44" s="27"/>
      <c r="E44" s="27">
        <v>0</v>
      </c>
      <c r="F44" s="27"/>
      <c r="G44" s="27"/>
    </row>
    <row r="45" spans="1:7" ht="15.75">
      <c r="A45" s="28"/>
      <c r="B45" s="27"/>
      <c r="C45" s="27"/>
      <c r="D45" s="27"/>
      <c r="E45" s="27">
        <v>58</v>
      </c>
      <c r="F45" s="27"/>
      <c r="G45" s="27"/>
    </row>
    <row r="46" spans="1:7" ht="15.75">
      <c r="A46" s="28"/>
      <c r="B46" s="27"/>
      <c r="C46" s="27"/>
      <c r="D46" s="27"/>
      <c r="E46" s="27">
        <v>202</v>
      </c>
      <c r="F46" s="27"/>
      <c r="G46" s="27"/>
    </row>
    <row r="47" spans="1:7" ht="15.75">
      <c r="A47" s="28"/>
      <c r="B47" s="27"/>
      <c r="C47" s="27"/>
      <c r="D47" s="27"/>
      <c r="E47" s="27">
        <v>0</v>
      </c>
      <c r="F47" s="27"/>
      <c r="G47" s="27"/>
    </row>
    <row r="48" spans="1:7" ht="15.75">
      <c r="A48" s="28"/>
      <c r="B48" s="27"/>
      <c r="C48" s="27"/>
      <c r="D48" s="27"/>
      <c r="E48" s="27">
        <v>0</v>
      </c>
      <c r="F48" s="27"/>
      <c r="G48" s="27"/>
    </row>
    <row r="49" spans="1:7" ht="15.75">
      <c r="A49" s="28"/>
      <c r="B49" s="27"/>
      <c r="C49" s="27"/>
      <c r="D49" s="27"/>
      <c r="E49" s="27">
        <v>0</v>
      </c>
      <c r="F49" s="27"/>
      <c r="G49" s="27"/>
    </row>
    <row r="50" spans="1:7" ht="15.75">
      <c r="A50" s="28"/>
      <c r="B50" s="27"/>
      <c r="C50" s="27"/>
      <c r="D50" s="27"/>
      <c r="E50" s="27">
        <v>0</v>
      </c>
      <c r="F50" s="27"/>
      <c r="G50" s="27"/>
    </row>
    <row r="51" spans="1:7" ht="15.75">
      <c r="A51" s="28"/>
      <c r="B51" s="27"/>
      <c r="C51" s="27"/>
      <c r="D51" s="27"/>
      <c r="E51" s="27">
        <v>0</v>
      </c>
      <c r="F51" s="27"/>
      <c r="G51" s="27"/>
    </row>
    <row r="52" spans="1:7" ht="15.75">
      <c r="A52" s="28"/>
      <c r="B52" s="27"/>
      <c r="C52" s="27"/>
      <c r="D52" s="27"/>
      <c r="E52" s="27">
        <v>0</v>
      </c>
      <c r="F52" s="27"/>
      <c r="G52" s="27"/>
    </row>
    <row r="53" spans="1:7" ht="15.75">
      <c r="A53" s="28"/>
      <c r="B53" s="27"/>
      <c r="C53" s="27"/>
      <c r="D53" s="27"/>
      <c r="E53" s="27">
        <v>0</v>
      </c>
      <c r="F53" s="27"/>
      <c r="G53" s="27"/>
    </row>
    <row r="54" spans="1:7" ht="15.75">
      <c r="A54" s="28"/>
      <c r="B54" s="27"/>
      <c r="C54" s="27"/>
      <c r="D54" s="27"/>
      <c r="E54" s="27">
        <v>0</v>
      </c>
      <c r="F54" s="27"/>
      <c r="G54" s="27"/>
    </row>
    <row r="55" spans="1:7" ht="15.75">
      <c r="A55" s="28"/>
      <c r="B55" s="27"/>
      <c r="C55" s="27"/>
      <c r="D55" s="27"/>
      <c r="E55" s="27"/>
      <c r="F55" s="27"/>
      <c r="G55" s="27"/>
    </row>
    <row r="56" spans="1:7" ht="15.75">
      <c r="A56" s="28"/>
      <c r="B56" s="27"/>
      <c r="C56" s="27"/>
      <c r="D56" s="27"/>
      <c r="E56" s="27"/>
      <c r="F56" s="27"/>
      <c r="G56" s="38"/>
    </row>
    <row r="57" spans="1:12" ht="15">
      <c r="A57">
        <f aca="true" t="shared" si="0" ref="A57:A109">RANK(B57,$B$57:$B$110,1)</f>
        <v>1</v>
      </c>
      <c r="B57" s="41">
        <f>'2001'!F2</f>
        <v>8.31</v>
      </c>
      <c r="C57">
        <f aca="true" t="shared" si="1" ref="C57:C109">RANK(D57,$D$57:$D$110,0)</f>
        <v>1</v>
      </c>
      <c r="D57" s="41">
        <f>'2001'!H2</f>
        <v>5.12</v>
      </c>
      <c r="E57">
        <f aca="true" t="shared" si="2" ref="E57:E109">RANK(F57,$F$57:$F$110,0)</f>
        <v>2</v>
      </c>
      <c r="F57" s="42">
        <f>'2001'!K2</f>
        <v>8.86</v>
      </c>
      <c r="G57" t="e">
        <f aca="true" t="shared" si="3" ref="G57:G109">RANK(H57,$H$57:$H$110,0)</f>
        <v>#VALUE!</v>
      </c>
      <c r="H57" s="41" t="str">
        <f>'2001'!N2</f>
        <v>1.49,62</v>
      </c>
      <c r="I57">
        <f>RANK(E2,$E$2:$E$54,0)</f>
        <v>1</v>
      </c>
      <c r="J57" s="64">
        <f>'2001'!O2</f>
        <v>832</v>
      </c>
      <c r="K57" s="27" t="s">
        <v>499</v>
      </c>
      <c r="L57" s="27" t="s">
        <v>447</v>
      </c>
    </row>
    <row r="58" spans="1:12" ht="15">
      <c r="A58">
        <f t="shared" si="0"/>
        <v>2</v>
      </c>
      <c r="B58" s="41">
        <f>'2001'!F3</f>
        <v>8.54</v>
      </c>
      <c r="C58">
        <f t="shared" si="1"/>
        <v>2</v>
      </c>
      <c r="D58" s="41">
        <f>'2001'!H3</f>
        <v>4.7</v>
      </c>
      <c r="E58">
        <f t="shared" si="2"/>
        <v>1</v>
      </c>
      <c r="F58" s="42">
        <f>'2001'!K3</f>
        <v>9.4</v>
      </c>
      <c r="G58" t="e">
        <f t="shared" si="3"/>
        <v>#VALUE!</v>
      </c>
      <c r="H58" s="41" t="str">
        <f>'2001'!N3</f>
        <v>1.53,37</v>
      </c>
      <c r="I58">
        <f aca="true" t="shared" si="4" ref="I58:I88">RANK(E3,$E$2:$E$54,0)</f>
        <v>2</v>
      </c>
      <c r="J58" s="64">
        <f>'2001'!O3</f>
        <v>761</v>
      </c>
      <c r="K58" s="27" t="s">
        <v>472</v>
      </c>
      <c r="L58" s="27" t="s">
        <v>473</v>
      </c>
    </row>
    <row r="59" spans="1:12" ht="15">
      <c r="A59">
        <f t="shared" si="0"/>
        <v>4</v>
      </c>
      <c r="B59" s="41">
        <f>'2001'!F4</f>
        <v>9.1</v>
      </c>
      <c r="C59">
        <f t="shared" si="1"/>
        <v>3</v>
      </c>
      <c r="D59" s="41">
        <f>'2001'!H4</f>
        <v>3.9</v>
      </c>
      <c r="E59">
        <f t="shared" si="2"/>
        <v>4</v>
      </c>
      <c r="F59" s="42">
        <f>'2001'!K4</f>
        <v>8.12</v>
      </c>
      <c r="G59" t="e">
        <f t="shared" si="3"/>
        <v>#VALUE!</v>
      </c>
      <c r="H59" s="41" t="str">
        <f>'2001'!N4</f>
        <v>2.03,69</v>
      </c>
      <c r="I59">
        <f t="shared" si="4"/>
        <v>4</v>
      </c>
      <c r="J59" s="64">
        <f>'2001'!O4</f>
        <v>590</v>
      </c>
      <c r="K59" s="27" t="s">
        <v>475</v>
      </c>
      <c r="L59" s="27" t="s">
        <v>476</v>
      </c>
    </row>
    <row r="60" spans="1:12" ht="15">
      <c r="A60">
        <f t="shared" si="0"/>
        <v>3</v>
      </c>
      <c r="B60" s="41">
        <f>'2001'!F5</f>
        <v>9.09</v>
      </c>
      <c r="C60">
        <f t="shared" si="1"/>
        <v>7</v>
      </c>
      <c r="D60" s="41">
        <f>'2001'!H5</f>
        <v>3.7</v>
      </c>
      <c r="E60">
        <f t="shared" si="2"/>
        <v>24</v>
      </c>
      <c r="F60" s="42">
        <f>'2001'!K5</f>
        <v>6.44</v>
      </c>
      <c r="G60" t="e">
        <f t="shared" si="3"/>
        <v>#VALUE!</v>
      </c>
      <c r="H60" s="41" t="str">
        <f>'2001'!N5</f>
        <v>2.11,41</v>
      </c>
      <c r="I60">
        <f t="shared" si="4"/>
        <v>6</v>
      </c>
      <c r="J60" s="64">
        <f>'2001'!O5</f>
        <v>480</v>
      </c>
      <c r="K60" s="27" t="s">
        <v>493</v>
      </c>
      <c r="L60" s="27" t="s">
        <v>473</v>
      </c>
    </row>
    <row r="61" spans="1:12" ht="15">
      <c r="A61">
        <f t="shared" si="0"/>
        <v>18</v>
      </c>
      <c r="B61" s="41">
        <f>'2001'!F6</f>
        <v>10.11</v>
      </c>
      <c r="C61">
        <f t="shared" si="1"/>
        <v>12</v>
      </c>
      <c r="D61" s="41">
        <f>'2001'!H6</f>
        <v>3.59</v>
      </c>
      <c r="E61">
        <f t="shared" si="2"/>
        <v>12</v>
      </c>
      <c r="F61" s="42">
        <f>'2001'!K6</f>
        <v>7.02</v>
      </c>
      <c r="G61" t="e">
        <f t="shared" si="3"/>
        <v>#VALUE!</v>
      </c>
      <c r="H61" s="41" t="str">
        <f>'2001'!N6</f>
        <v>1.58,39</v>
      </c>
      <c r="I61">
        <f t="shared" si="4"/>
        <v>3</v>
      </c>
      <c r="J61" s="64">
        <f>'2001'!O6</f>
        <v>675</v>
      </c>
      <c r="K61" s="27" t="s">
        <v>558</v>
      </c>
      <c r="L61" s="27" t="s">
        <v>546</v>
      </c>
    </row>
    <row r="62" spans="1:12" ht="15">
      <c r="A62">
        <f t="shared" si="0"/>
        <v>5</v>
      </c>
      <c r="B62" s="41">
        <f>'2001'!F7</f>
        <v>9.14</v>
      </c>
      <c r="C62">
        <f t="shared" si="1"/>
        <v>10</v>
      </c>
      <c r="D62" s="41">
        <f>'2001'!H7</f>
        <v>3.6</v>
      </c>
      <c r="E62">
        <f t="shared" si="2"/>
        <v>52</v>
      </c>
      <c r="F62" s="42">
        <f>'2001'!K7</f>
        <v>4.88</v>
      </c>
      <c r="G62" t="e">
        <f t="shared" si="3"/>
        <v>#VALUE!</v>
      </c>
      <c r="H62" s="41" t="str">
        <f>'2001'!N7</f>
        <v>2.07,90</v>
      </c>
      <c r="I62">
        <f t="shared" si="4"/>
        <v>5</v>
      </c>
      <c r="J62" s="64">
        <f>'2001'!O7</f>
        <v>528</v>
      </c>
      <c r="K62" s="27" t="s">
        <v>540</v>
      </c>
      <c r="L62" s="27" t="s">
        <v>541</v>
      </c>
    </row>
    <row r="63" spans="1:12" ht="15">
      <c r="A63">
        <f t="shared" si="0"/>
        <v>17</v>
      </c>
      <c r="B63" s="41">
        <f>'2001'!F8</f>
        <v>10</v>
      </c>
      <c r="C63">
        <f t="shared" si="1"/>
        <v>12</v>
      </c>
      <c r="D63" s="41">
        <f>'2001'!H8</f>
        <v>3.59</v>
      </c>
      <c r="E63">
        <f t="shared" si="2"/>
        <v>16</v>
      </c>
      <c r="F63" s="42">
        <f>'2001'!K8</f>
        <v>6.77</v>
      </c>
      <c r="G63" t="e">
        <f t="shared" si="3"/>
        <v>#VALUE!</v>
      </c>
      <c r="H63" s="41" t="str">
        <f>'2001'!N8</f>
        <v>2.12,47</v>
      </c>
      <c r="I63">
        <f t="shared" si="4"/>
        <v>8</v>
      </c>
      <c r="J63" s="64">
        <f>'2001'!O8</f>
        <v>465</v>
      </c>
      <c r="K63" s="27" t="s">
        <v>507</v>
      </c>
      <c r="L63" s="27" t="s">
        <v>508</v>
      </c>
    </row>
    <row r="64" spans="1:12" ht="15">
      <c r="A64">
        <f t="shared" si="0"/>
        <v>9</v>
      </c>
      <c r="B64" s="41">
        <f>'2001'!F9</f>
        <v>9.75</v>
      </c>
      <c r="C64">
        <f t="shared" si="1"/>
        <v>8</v>
      </c>
      <c r="D64" s="41">
        <f>'2001'!H9</f>
        <v>3.67</v>
      </c>
      <c r="E64">
        <f t="shared" si="2"/>
        <v>3</v>
      </c>
      <c r="F64" s="42">
        <f>'2001'!K9</f>
        <v>8.16</v>
      </c>
      <c r="G64" t="e">
        <f t="shared" si="3"/>
        <v>#VALUE!</v>
      </c>
      <c r="H64" s="41" t="str">
        <f>'2001'!N9</f>
        <v>2.26,92</v>
      </c>
      <c r="I64">
        <f t="shared" si="4"/>
        <v>19</v>
      </c>
      <c r="J64" s="64">
        <f>'2001'!O9</f>
        <v>293</v>
      </c>
      <c r="K64" s="27" t="s">
        <v>530</v>
      </c>
      <c r="L64" s="27" t="s">
        <v>532</v>
      </c>
    </row>
    <row r="65" spans="1:12" ht="15">
      <c r="A65">
        <f t="shared" si="0"/>
        <v>16</v>
      </c>
      <c r="B65" s="41">
        <f>'2001'!F10</f>
        <v>9.97</v>
      </c>
      <c r="C65">
        <f t="shared" si="1"/>
        <v>4</v>
      </c>
      <c r="D65" s="41">
        <f>'2001'!H10</f>
        <v>3.84</v>
      </c>
      <c r="E65">
        <f t="shared" si="2"/>
        <v>7</v>
      </c>
      <c r="F65" s="42">
        <f>'2001'!K10</f>
        <v>7.8</v>
      </c>
      <c r="G65" t="e">
        <f t="shared" si="3"/>
        <v>#VALUE!</v>
      </c>
      <c r="H65" s="41" t="str">
        <f>'2001'!N10</f>
        <v>2.26,79</v>
      </c>
      <c r="I65">
        <f t="shared" si="4"/>
        <v>18</v>
      </c>
      <c r="J65" s="64">
        <f>'2001'!O10</f>
        <v>294</v>
      </c>
      <c r="K65" s="27" t="s">
        <v>542</v>
      </c>
      <c r="L65" s="27" t="s">
        <v>543</v>
      </c>
    </row>
    <row r="66" spans="1:12" ht="15">
      <c r="A66">
        <f t="shared" si="0"/>
        <v>6</v>
      </c>
      <c r="B66" s="41">
        <f>'2001'!F11</f>
        <v>9.44</v>
      </c>
      <c r="C66">
        <f t="shared" si="1"/>
        <v>6</v>
      </c>
      <c r="D66" s="41">
        <f>'2001'!H11</f>
        <v>3.79</v>
      </c>
      <c r="E66">
        <f t="shared" si="2"/>
        <v>37</v>
      </c>
      <c r="F66" s="42">
        <f>'2001'!K11</f>
        <v>5.88</v>
      </c>
      <c r="G66" t="e">
        <f t="shared" si="3"/>
        <v>#VALUE!</v>
      </c>
      <c r="H66" s="41" t="str">
        <f>'2001'!N11</f>
        <v>2.24,42</v>
      </c>
      <c r="I66">
        <f t="shared" si="4"/>
        <v>15</v>
      </c>
      <c r="J66" s="64">
        <f>'2001'!O11</f>
        <v>320</v>
      </c>
      <c r="K66" s="27" t="s">
        <v>489</v>
      </c>
      <c r="L66" s="27" t="s">
        <v>450</v>
      </c>
    </row>
    <row r="67" spans="1:12" ht="15">
      <c r="A67">
        <f t="shared" si="0"/>
        <v>15</v>
      </c>
      <c r="B67" s="41">
        <f>'2001'!F12</f>
        <v>9.92</v>
      </c>
      <c r="C67">
        <f t="shared" si="1"/>
        <v>9</v>
      </c>
      <c r="D67" s="41">
        <f>'2001'!H12</f>
        <v>3.64</v>
      </c>
      <c r="E67">
        <f t="shared" si="2"/>
        <v>39</v>
      </c>
      <c r="F67" s="42">
        <f>'2001'!K12</f>
        <v>5.58</v>
      </c>
      <c r="G67" t="e">
        <f t="shared" si="3"/>
        <v>#VALUE!</v>
      </c>
      <c r="H67" s="41" t="str">
        <f>'2001'!N12</f>
        <v>2.17,09</v>
      </c>
      <c r="I67">
        <f t="shared" si="4"/>
        <v>11</v>
      </c>
      <c r="J67" s="64">
        <f>'2001'!O12</f>
        <v>406</v>
      </c>
      <c r="K67" s="27" t="s">
        <v>470</v>
      </c>
      <c r="L67" s="27" t="s">
        <v>451</v>
      </c>
    </row>
    <row r="68" spans="1:12" ht="15">
      <c r="A68">
        <f t="shared" si="0"/>
        <v>7</v>
      </c>
      <c r="B68" s="41">
        <f>'2001'!F13</f>
        <v>9.69</v>
      </c>
      <c r="C68">
        <f t="shared" si="1"/>
        <v>16</v>
      </c>
      <c r="D68" s="41">
        <f>'2001'!H13</f>
        <v>3.46</v>
      </c>
      <c r="E68">
        <f t="shared" si="2"/>
        <v>43</v>
      </c>
      <c r="F68" s="42">
        <f>'2001'!K13</f>
        <v>5.44</v>
      </c>
      <c r="G68" t="e">
        <f t="shared" si="3"/>
        <v>#VALUE!</v>
      </c>
      <c r="H68" s="41" t="str">
        <f>'2001'!N13</f>
        <v>2.17,02</v>
      </c>
      <c r="I68">
        <f t="shared" si="4"/>
        <v>10</v>
      </c>
      <c r="J68" s="64">
        <f>'2001'!O13</f>
        <v>408</v>
      </c>
      <c r="K68" s="27" t="s">
        <v>520</v>
      </c>
      <c r="L68" s="27" t="s">
        <v>521</v>
      </c>
    </row>
    <row r="69" spans="1:12" ht="15">
      <c r="A69">
        <f t="shared" si="0"/>
        <v>23</v>
      </c>
      <c r="B69" s="41">
        <f>'2001'!F14</f>
        <v>10.24</v>
      </c>
      <c r="C69">
        <f t="shared" si="1"/>
        <v>17</v>
      </c>
      <c r="D69" s="41">
        <f>'2001'!H14</f>
        <v>3.45</v>
      </c>
      <c r="E69">
        <f t="shared" si="2"/>
        <v>31</v>
      </c>
      <c r="F69" s="42">
        <f>'2001'!K14</f>
        <v>6.26</v>
      </c>
      <c r="G69" t="e">
        <f t="shared" si="3"/>
        <v>#VALUE!</v>
      </c>
      <c r="H69" s="41" t="str">
        <f>'2001'!N14</f>
        <v>2.17,61</v>
      </c>
      <c r="I69">
        <f t="shared" si="4"/>
        <v>12</v>
      </c>
      <c r="J69" s="64">
        <f>'2001'!O14</f>
        <v>400</v>
      </c>
      <c r="K69" s="27" t="s">
        <v>524</v>
      </c>
      <c r="L69" s="27" t="s">
        <v>525</v>
      </c>
    </row>
    <row r="70" spans="1:12" ht="15">
      <c r="A70">
        <f t="shared" si="0"/>
        <v>20</v>
      </c>
      <c r="B70" s="41">
        <f>'2001'!F15</f>
        <v>10.12</v>
      </c>
      <c r="C70">
        <f t="shared" si="1"/>
        <v>5</v>
      </c>
      <c r="D70" s="41">
        <f>'2001'!H15</f>
        <v>3.82</v>
      </c>
      <c r="E70">
        <f t="shared" si="2"/>
        <v>29</v>
      </c>
      <c r="F70" s="42">
        <f>'2001'!K15</f>
        <v>6.27</v>
      </c>
      <c r="G70" t="e">
        <f t="shared" si="3"/>
        <v>#VALUE!</v>
      </c>
      <c r="H70" s="41" t="str">
        <f>'2001'!N15</f>
        <v>2.29,85</v>
      </c>
      <c r="I70">
        <f t="shared" si="4"/>
        <v>22</v>
      </c>
      <c r="J70" s="64">
        <f>'2001'!O15</f>
        <v>261</v>
      </c>
      <c r="K70" s="27" t="s">
        <v>464</v>
      </c>
      <c r="L70" s="27" t="s">
        <v>465</v>
      </c>
    </row>
    <row r="71" spans="1:12" ht="15">
      <c r="A71">
        <f t="shared" si="0"/>
        <v>18</v>
      </c>
      <c r="B71" s="41">
        <f>'2001'!F16</f>
        <v>10.11</v>
      </c>
      <c r="C71">
        <f t="shared" si="1"/>
        <v>41</v>
      </c>
      <c r="D71" s="41">
        <f>'2001'!H16</f>
        <v>3</v>
      </c>
      <c r="E71">
        <f t="shared" si="2"/>
        <v>22</v>
      </c>
      <c r="F71" s="42">
        <f>'2001'!K16</f>
        <v>6.6</v>
      </c>
      <c r="G71" t="e">
        <f t="shared" si="3"/>
        <v>#VALUE!</v>
      </c>
      <c r="H71" s="41" t="str">
        <f>'2001'!N16</f>
        <v>2.18,38</v>
      </c>
      <c r="I71">
        <f t="shared" si="4"/>
        <v>13</v>
      </c>
      <c r="J71" s="64">
        <f>'2001'!O16</f>
        <v>390</v>
      </c>
      <c r="K71" s="27" t="s">
        <v>513</v>
      </c>
      <c r="L71" s="27" t="s">
        <v>514</v>
      </c>
    </row>
    <row r="72" spans="1:12" ht="15">
      <c r="A72">
        <f t="shared" si="0"/>
        <v>24</v>
      </c>
      <c r="B72" s="41">
        <f>'2001'!F17</f>
        <v>10.42</v>
      </c>
      <c r="C72">
        <f t="shared" si="1"/>
        <v>14</v>
      </c>
      <c r="D72" s="41">
        <f>'2001'!H17</f>
        <v>3.56</v>
      </c>
      <c r="E72">
        <f t="shared" si="2"/>
        <v>23</v>
      </c>
      <c r="F72" s="42">
        <f>'2001'!K17</f>
        <v>6.48</v>
      </c>
      <c r="G72" t="e">
        <f t="shared" si="3"/>
        <v>#VALUE!</v>
      </c>
      <c r="H72" s="41" t="str">
        <f>'2001'!N17</f>
        <v>2.27,97</v>
      </c>
      <c r="I72">
        <f t="shared" si="4"/>
        <v>21</v>
      </c>
      <c r="J72" s="64">
        <f>'2001'!O17</f>
        <v>281</v>
      </c>
      <c r="K72" s="27" t="s">
        <v>487</v>
      </c>
      <c r="L72" s="27" t="s">
        <v>452</v>
      </c>
    </row>
    <row r="73" spans="1:12" ht="15">
      <c r="A73">
        <f t="shared" si="0"/>
        <v>37</v>
      </c>
      <c r="B73" s="41">
        <f>'2001'!F18</f>
        <v>10.78</v>
      </c>
      <c r="C73">
        <f t="shared" si="1"/>
        <v>18</v>
      </c>
      <c r="D73" s="41">
        <f>'2001'!H18</f>
        <v>3.43</v>
      </c>
      <c r="E73">
        <f t="shared" si="2"/>
        <v>10</v>
      </c>
      <c r="F73" s="42">
        <f>'2001'!K18</f>
        <v>7.46</v>
      </c>
      <c r="G73" t="e">
        <f t="shared" si="3"/>
        <v>#VALUE!</v>
      </c>
      <c r="H73" s="41" t="str">
        <f>'2001'!N18</f>
        <v>2.25,87</v>
      </c>
      <c r="I73">
        <f t="shared" si="4"/>
        <v>16</v>
      </c>
      <c r="J73" s="64">
        <f>'2001'!O18</f>
        <v>304</v>
      </c>
      <c r="K73" s="27" t="s">
        <v>466</v>
      </c>
      <c r="L73" s="27" t="s">
        <v>465</v>
      </c>
    </row>
    <row r="74" spans="1:12" ht="15">
      <c r="A74">
        <f t="shared" si="0"/>
        <v>10</v>
      </c>
      <c r="B74" s="41">
        <f>'2001'!F19</f>
        <v>9.81</v>
      </c>
      <c r="C74">
        <f t="shared" si="1"/>
        <v>25</v>
      </c>
      <c r="D74" s="41">
        <f>'2001'!H19</f>
        <v>3.3</v>
      </c>
      <c r="E74">
        <f t="shared" si="2"/>
        <v>25</v>
      </c>
      <c r="F74" s="42">
        <f>'2001'!K19</f>
        <v>6.42</v>
      </c>
      <c r="G74" t="e">
        <f t="shared" si="3"/>
        <v>#VALUE!</v>
      </c>
      <c r="H74" s="41" t="str">
        <f>'2001'!N19</f>
        <v>2.32,38</v>
      </c>
      <c r="I74">
        <f t="shared" si="4"/>
        <v>25</v>
      </c>
      <c r="J74" s="64">
        <f>'2001'!O19</f>
        <v>236</v>
      </c>
      <c r="K74" s="27" t="s">
        <v>538</v>
      </c>
      <c r="L74" s="27" t="s">
        <v>539</v>
      </c>
    </row>
    <row r="75" spans="1:12" ht="15">
      <c r="A75">
        <f t="shared" si="0"/>
        <v>11</v>
      </c>
      <c r="B75" s="41">
        <f>'2001'!F20</f>
        <v>9.84</v>
      </c>
      <c r="C75">
        <f t="shared" si="1"/>
        <v>18</v>
      </c>
      <c r="D75" s="41">
        <f>'2001'!H20</f>
        <v>3.43</v>
      </c>
      <c r="E75">
        <f t="shared" si="2"/>
        <v>15</v>
      </c>
      <c r="F75" s="42">
        <f>'2001'!K20</f>
        <v>6.79</v>
      </c>
      <c r="G75" t="e">
        <f t="shared" si="3"/>
        <v>#VALUE!</v>
      </c>
      <c r="H75" s="41" t="str">
        <f>'2001'!N20</f>
        <v>2.40,27</v>
      </c>
      <c r="I75">
        <f t="shared" si="4"/>
        <v>33</v>
      </c>
      <c r="J75" s="64">
        <f>'2001'!O20</f>
        <v>160</v>
      </c>
      <c r="K75" s="27" t="s">
        <v>544</v>
      </c>
      <c r="L75" s="27" t="s">
        <v>545</v>
      </c>
    </row>
    <row r="76" spans="1:12" ht="15">
      <c r="A76">
        <f t="shared" si="0"/>
        <v>28</v>
      </c>
      <c r="B76" s="41">
        <f>'2001'!F21</f>
        <v>10.5</v>
      </c>
      <c r="C76">
        <f t="shared" si="1"/>
        <v>20</v>
      </c>
      <c r="D76" s="41">
        <f>'2001'!H21</f>
        <v>3.4</v>
      </c>
      <c r="E76">
        <f t="shared" si="2"/>
        <v>13</v>
      </c>
      <c r="F76" s="42">
        <f>'2001'!K21</f>
        <v>6.93</v>
      </c>
      <c r="G76" t="e">
        <f t="shared" si="3"/>
        <v>#VALUE!</v>
      </c>
      <c r="H76" s="41" t="str">
        <f>'2001'!N21</f>
        <v>2.27,78</v>
      </c>
      <c r="I76">
        <f t="shared" si="4"/>
        <v>20</v>
      </c>
      <c r="J76" s="64">
        <f>'2001'!O21</f>
        <v>283</v>
      </c>
      <c r="K76" s="27" t="s">
        <v>486</v>
      </c>
      <c r="L76" s="27" t="s">
        <v>473</v>
      </c>
    </row>
    <row r="77" spans="1:12" ht="15">
      <c r="A77">
        <f t="shared" si="0"/>
        <v>21</v>
      </c>
      <c r="B77" s="41">
        <f>'2001'!F22</f>
        <v>10.15</v>
      </c>
      <c r="C77">
        <f t="shared" si="1"/>
        <v>35</v>
      </c>
      <c r="D77" s="41">
        <f>'2001'!H22</f>
        <v>3.14</v>
      </c>
      <c r="E77">
        <f t="shared" si="2"/>
        <v>32</v>
      </c>
      <c r="F77" s="42">
        <f>'2001'!K22</f>
        <v>6.22</v>
      </c>
      <c r="G77" t="e">
        <f t="shared" si="3"/>
        <v>#VALUE!</v>
      </c>
      <c r="H77" s="41" t="str">
        <f>'2001'!N22</f>
        <v>2.20,70</v>
      </c>
      <c r="I77">
        <f t="shared" si="4"/>
        <v>14</v>
      </c>
      <c r="J77" s="64">
        <f>'2001'!O22</f>
        <v>364</v>
      </c>
      <c r="K77" s="27" t="s">
        <v>496</v>
      </c>
      <c r="L77" s="27" t="s">
        <v>497</v>
      </c>
    </row>
    <row r="78" spans="1:12" ht="15">
      <c r="A78">
        <f t="shared" si="0"/>
        <v>14</v>
      </c>
      <c r="B78" s="41">
        <f>'2001'!F23</f>
        <v>9.91</v>
      </c>
      <c r="C78">
        <f t="shared" si="1"/>
        <v>10</v>
      </c>
      <c r="D78" s="41">
        <f>'2001'!H23</f>
        <v>3.6</v>
      </c>
      <c r="E78">
        <f t="shared" si="2"/>
        <v>28</v>
      </c>
      <c r="F78" s="42">
        <f>'2001'!K23</f>
        <v>6.29</v>
      </c>
      <c r="G78" t="e">
        <f t="shared" si="3"/>
        <v>#VALUE!</v>
      </c>
      <c r="H78" s="41" t="str">
        <f>'2001'!N23</f>
        <v>2.41,02</v>
      </c>
      <c r="I78">
        <f t="shared" si="4"/>
        <v>34</v>
      </c>
      <c r="J78" s="64">
        <f>'2001'!O23</f>
        <v>154</v>
      </c>
      <c r="K78" s="27" t="s">
        <v>522</v>
      </c>
      <c r="L78" s="27" t="s">
        <v>523</v>
      </c>
    </row>
    <row r="79" spans="1:12" ht="15">
      <c r="A79">
        <f t="shared" si="0"/>
        <v>25</v>
      </c>
      <c r="B79" s="41">
        <f>'2001'!F24</f>
        <v>10.45</v>
      </c>
      <c r="C79">
        <f t="shared" si="1"/>
        <v>45</v>
      </c>
      <c r="D79" s="41">
        <f>'2001'!H24</f>
        <v>2.92</v>
      </c>
      <c r="E79">
        <f t="shared" si="2"/>
        <v>29</v>
      </c>
      <c r="F79" s="42">
        <f>'2001'!K24</f>
        <v>6.27</v>
      </c>
      <c r="G79" t="e">
        <f t="shared" si="3"/>
        <v>#VALUE!</v>
      </c>
      <c r="H79" s="41" t="str">
        <f>'2001'!N24</f>
        <v>2.12,90</v>
      </c>
      <c r="I79">
        <f t="shared" si="4"/>
        <v>9</v>
      </c>
      <c r="J79" s="64">
        <f>'2001'!O24</f>
        <v>460</v>
      </c>
      <c r="K79" s="27" t="s">
        <v>500</v>
      </c>
      <c r="L79" s="27" t="s">
        <v>448</v>
      </c>
    </row>
    <row r="80" spans="1:12" ht="15">
      <c r="A80">
        <f t="shared" si="0"/>
        <v>31</v>
      </c>
      <c r="B80" s="41">
        <f>'2001'!F25</f>
        <v>10.54</v>
      </c>
      <c r="C80">
        <f t="shared" si="1"/>
        <v>27</v>
      </c>
      <c r="D80" s="41">
        <f>'2001'!H25</f>
        <v>3.24</v>
      </c>
      <c r="E80">
        <f t="shared" si="2"/>
        <v>11</v>
      </c>
      <c r="F80" s="42">
        <f>'2001'!K25</f>
        <v>7.14</v>
      </c>
      <c r="G80" t="e">
        <f t="shared" si="3"/>
        <v>#VALUE!</v>
      </c>
      <c r="H80" s="41" t="str">
        <f>'2001'!N25</f>
        <v>2.31,38</v>
      </c>
      <c r="I80">
        <f t="shared" si="4"/>
        <v>24</v>
      </c>
      <c r="J80" s="64">
        <f>'2001'!O25</f>
        <v>246</v>
      </c>
      <c r="K80" s="27" t="s">
        <v>481</v>
      </c>
      <c r="L80" s="27" t="s">
        <v>556</v>
      </c>
    </row>
    <row r="81" spans="1:12" ht="15">
      <c r="A81">
        <f t="shared" si="0"/>
        <v>32</v>
      </c>
      <c r="B81" s="41">
        <f>'2001'!F26</f>
        <v>10.55</v>
      </c>
      <c r="C81">
        <f t="shared" si="1"/>
        <v>40</v>
      </c>
      <c r="D81" s="41">
        <f>'2001'!H26</f>
        <v>3.02</v>
      </c>
      <c r="E81">
        <f t="shared" si="2"/>
        <v>6</v>
      </c>
      <c r="F81" s="42">
        <f>'2001'!K26</f>
        <v>7.92</v>
      </c>
      <c r="G81" t="e">
        <f t="shared" si="3"/>
        <v>#VALUE!</v>
      </c>
      <c r="H81" s="41" t="str">
        <f>'2001'!N26</f>
        <v>2.29,89</v>
      </c>
      <c r="I81">
        <f t="shared" si="4"/>
        <v>22</v>
      </c>
      <c r="J81" s="64">
        <f>'2001'!O26</f>
        <v>261</v>
      </c>
      <c r="K81" s="27" t="s">
        <v>554</v>
      </c>
      <c r="L81" s="27" t="s">
        <v>555</v>
      </c>
    </row>
    <row r="82" spans="1:12" ht="15">
      <c r="A82">
        <f t="shared" si="0"/>
        <v>13</v>
      </c>
      <c r="B82" s="41">
        <f>'2001'!F27</f>
        <v>9.87</v>
      </c>
      <c r="C82">
        <f t="shared" si="1"/>
        <v>22</v>
      </c>
      <c r="D82" s="41">
        <f>'2001'!H27</f>
        <v>3.38</v>
      </c>
      <c r="E82">
        <f t="shared" si="2"/>
        <v>5</v>
      </c>
      <c r="F82" s="42">
        <f>'2001'!K27</f>
        <v>7.93</v>
      </c>
      <c r="G82">
        <f t="shared" si="3"/>
        <v>1</v>
      </c>
      <c r="H82" s="41">
        <f>'2001'!N27</f>
        <v>0</v>
      </c>
      <c r="I82">
        <f t="shared" si="4"/>
        <v>41</v>
      </c>
      <c r="J82" s="64">
        <f>'2001'!O27</f>
        <v>0</v>
      </c>
      <c r="K82" s="27" t="s">
        <v>509</v>
      </c>
      <c r="L82" s="27" t="s">
        <v>510</v>
      </c>
    </row>
    <row r="83" spans="1:12" ht="15">
      <c r="A83">
        <f t="shared" si="0"/>
        <v>29</v>
      </c>
      <c r="B83" s="41">
        <f>'2001'!F28</f>
        <v>10.53</v>
      </c>
      <c r="C83">
        <f t="shared" si="1"/>
        <v>27</v>
      </c>
      <c r="D83" s="41">
        <f>'2001'!H28</f>
        <v>3.24</v>
      </c>
      <c r="E83">
        <f t="shared" si="2"/>
        <v>47</v>
      </c>
      <c r="F83" s="42">
        <f>'2001'!K28</f>
        <v>5.27</v>
      </c>
      <c r="G83" t="e">
        <f t="shared" si="3"/>
        <v>#VALUE!</v>
      </c>
      <c r="H83" s="41" t="str">
        <f>'2001'!N28</f>
        <v>2.26,62</v>
      </c>
      <c r="I83">
        <f t="shared" si="4"/>
        <v>17</v>
      </c>
      <c r="J83" s="64">
        <f>'2001'!O28</f>
        <v>296</v>
      </c>
      <c r="K83" s="27" t="s">
        <v>526</v>
      </c>
      <c r="L83" s="27" t="s">
        <v>527</v>
      </c>
    </row>
    <row r="84" spans="1:12" ht="15">
      <c r="A84">
        <f t="shared" si="0"/>
        <v>45</v>
      </c>
      <c r="B84" s="41">
        <f>'2001'!F29</f>
        <v>11.16</v>
      </c>
      <c r="C84">
        <f t="shared" si="1"/>
        <v>30</v>
      </c>
      <c r="D84" s="41">
        <f>'2001'!H29</f>
        <v>3.2</v>
      </c>
      <c r="E84">
        <f t="shared" si="2"/>
        <v>9</v>
      </c>
      <c r="F84" s="42">
        <f>'2001'!K29</f>
        <v>7.6</v>
      </c>
      <c r="G84" t="e">
        <f t="shared" si="3"/>
        <v>#VALUE!</v>
      </c>
      <c r="H84" s="41" t="str">
        <f>'2001'!N29</f>
        <v>2.32,56</v>
      </c>
      <c r="I84">
        <f t="shared" si="4"/>
        <v>26</v>
      </c>
      <c r="J84" s="64">
        <f>'2001'!O29</f>
        <v>234</v>
      </c>
      <c r="K84" s="27" t="s">
        <v>550</v>
      </c>
      <c r="L84" s="27" t="s">
        <v>480</v>
      </c>
    </row>
    <row r="85" spans="1:12" ht="15">
      <c r="A85">
        <f t="shared" si="0"/>
        <v>27</v>
      </c>
      <c r="B85" s="41">
        <f>'2001'!F30</f>
        <v>10.49</v>
      </c>
      <c r="C85">
        <f t="shared" si="1"/>
        <v>46</v>
      </c>
      <c r="D85" s="41">
        <f>'2001'!H30</f>
        <v>2.88</v>
      </c>
      <c r="E85">
        <f t="shared" si="2"/>
        <v>53</v>
      </c>
      <c r="F85" s="42">
        <f>'2001'!K30</f>
        <v>4.56</v>
      </c>
      <c r="G85" t="e">
        <f t="shared" si="3"/>
        <v>#VALUE!</v>
      </c>
      <c r="H85" s="41" t="str">
        <f>'2001'!N30</f>
        <v>2.11,90</v>
      </c>
      <c r="I85">
        <f t="shared" si="4"/>
        <v>7</v>
      </c>
      <c r="J85" s="64">
        <f>'2001'!O30</f>
        <v>475</v>
      </c>
      <c r="K85" s="27" t="s">
        <v>502</v>
      </c>
      <c r="L85" s="27" t="s">
        <v>546</v>
      </c>
    </row>
    <row r="86" spans="1:12" ht="15">
      <c r="A86">
        <f t="shared" si="0"/>
        <v>22</v>
      </c>
      <c r="B86" s="41">
        <f>'2001'!F31</f>
        <v>10.16</v>
      </c>
      <c r="C86">
        <f t="shared" si="1"/>
        <v>33</v>
      </c>
      <c r="D86" s="41">
        <f>'2001'!H31</f>
        <v>3.16</v>
      </c>
      <c r="E86">
        <f t="shared" si="2"/>
        <v>33</v>
      </c>
      <c r="F86" s="42">
        <f>'2001'!K31</f>
        <v>6.1</v>
      </c>
      <c r="G86" t="e">
        <f t="shared" si="3"/>
        <v>#VALUE!</v>
      </c>
      <c r="H86" s="41" t="str">
        <f>'2001'!N31</f>
        <v>2.37,96</v>
      </c>
      <c r="I86">
        <f t="shared" si="4"/>
        <v>31</v>
      </c>
      <c r="J86" s="64">
        <f>'2001'!O31</f>
        <v>182</v>
      </c>
      <c r="K86" s="27" t="s">
        <v>511</v>
      </c>
      <c r="L86" s="27" t="s">
        <v>512</v>
      </c>
    </row>
    <row r="87" spans="1:12" ht="15">
      <c r="A87">
        <f t="shared" si="0"/>
        <v>36</v>
      </c>
      <c r="B87" s="41">
        <f>'2001'!F32</f>
        <v>10.63</v>
      </c>
      <c r="C87">
        <f t="shared" si="1"/>
        <v>32</v>
      </c>
      <c r="D87" s="41">
        <f>'2001'!H32</f>
        <v>3.18</v>
      </c>
      <c r="E87">
        <f t="shared" si="2"/>
        <v>26</v>
      </c>
      <c r="F87" s="42">
        <f>'2001'!K32</f>
        <v>6.33</v>
      </c>
      <c r="G87" t="e">
        <f t="shared" si="3"/>
        <v>#VALUE!</v>
      </c>
      <c r="H87" s="41" t="str">
        <f>'2001'!N32</f>
        <v>2.34,24</v>
      </c>
      <c r="I87">
        <f t="shared" si="4"/>
        <v>28</v>
      </c>
      <c r="J87" s="64">
        <f>'2001'!O32</f>
        <v>218</v>
      </c>
      <c r="K87" s="27" t="s">
        <v>547</v>
      </c>
      <c r="L87" s="27" t="s">
        <v>548</v>
      </c>
    </row>
    <row r="88" spans="1:12" ht="15">
      <c r="A88">
        <f t="shared" si="0"/>
        <v>8</v>
      </c>
      <c r="B88" s="41">
        <f>'2001'!F33</f>
        <v>9.72</v>
      </c>
      <c r="C88">
        <f t="shared" si="1"/>
        <v>34</v>
      </c>
      <c r="D88" s="41">
        <f>'2001'!H33</f>
        <v>3.15</v>
      </c>
      <c r="E88">
        <f t="shared" si="2"/>
        <v>21</v>
      </c>
      <c r="F88" s="42">
        <f>'2001'!K33</f>
        <v>6.65</v>
      </c>
      <c r="G88" t="e">
        <f t="shared" si="3"/>
        <v>#VALUE!</v>
      </c>
      <c r="H88" s="41" t="str">
        <f>'2001'!N33</f>
        <v>2.56,41</v>
      </c>
      <c r="I88">
        <f t="shared" si="4"/>
        <v>40</v>
      </c>
      <c r="J88" s="64">
        <f>'2001'!O33</f>
        <v>10</v>
      </c>
      <c r="K88" s="27" t="s">
        <v>490</v>
      </c>
      <c r="L88" s="27" t="s">
        <v>517</v>
      </c>
    </row>
    <row r="89" spans="1:12" ht="15">
      <c r="A89">
        <f t="shared" si="0"/>
        <v>29</v>
      </c>
      <c r="B89" s="41">
        <f>'2001'!F34</f>
        <v>10.53</v>
      </c>
      <c r="C89">
        <f t="shared" si="1"/>
        <v>30</v>
      </c>
      <c r="D89" s="41">
        <f>'2001'!H34</f>
        <v>3.2</v>
      </c>
      <c r="E89">
        <f t="shared" si="2"/>
        <v>45</v>
      </c>
      <c r="F89" s="42">
        <f>'2001'!K34</f>
        <v>5.38</v>
      </c>
      <c r="G89">
        <f t="shared" si="3"/>
        <v>1</v>
      </c>
      <c r="H89" s="41"/>
      <c r="I89">
        <f aca="true" t="shared" si="5" ref="I89:I109">RANK(E34,$E$2:$E$54,0)</f>
        <v>27</v>
      </c>
      <c r="J89" s="64">
        <f>'2001'!O34</f>
        <v>223</v>
      </c>
      <c r="K89" s="27" t="s">
        <v>498</v>
      </c>
      <c r="L89" s="27" t="s">
        <v>474</v>
      </c>
    </row>
    <row r="90" spans="1:12" ht="15">
      <c r="A90">
        <f t="shared" si="0"/>
        <v>26</v>
      </c>
      <c r="B90" s="41">
        <f>'2001'!F35</f>
        <v>10.47</v>
      </c>
      <c r="C90">
        <f t="shared" si="1"/>
        <v>20</v>
      </c>
      <c r="D90" s="41">
        <f>'2001'!H35</f>
        <v>3.4</v>
      </c>
      <c r="E90">
        <f t="shared" si="2"/>
        <v>41</v>
      </c>
      <c r="F90" s="42">
        <f>'2001'!K35</f>
        <v>5.53</v>
      </c>
      <c r="G90" t="e">
        <f t="shared" si="3"/>
        <v>#VALUE!</v>
      </c>
      <c r="H90" s="41" t="str">
        <f>'2001'!N35</f>
        <v>2.43,16</v>
      </c>
      <c r="I90">
        <f t="shared" si="5"/>
        <v>35</v>
      </c>
      <c r="J90" s="64">
        <f>'2001'!O35</f>
        <v>135</v>
      </c>
      <c r="K90" s="27" t="s">
        <v>549</v>
      </c>
      <c r="L90" s="27" t="s">
        <v>512</v>
      </c>
    </row>
    <row r="91" spans="1:12" ht="15">
      <c r="A91">
        <f t="shared" si="0"/>
        <v>11</v>
      </c>
      <c r="B91" s="41">
        <f>'2001'!F36</f>
        <v>9.84</v>
      </c>
      <c r="C91">
        <f t="shared" si="1"/>
        <v>15</v>
      </c>
      <c r="D91" s="41">
        <f>'2001'!H36</f>
        <v>3.5</v>
      </c>
      <c r="E91">
        <f t="shared" si="2"/>
        <v>50</v>
      </c>
      <c r="F91" s="42">
        <f>'2001'!K36</f>
        <v>5</v>
      </c>
      <c r="G91">
        <f t="shared" si="3"/>
        <v>1</v>
      </c>
      <c r="H91" s="41">
        <f>'2001'!N36</f>
        <v>0</v>
      </c>
      <c r="I91">
        <f t="shared" si="5"/>
        <v>41</v>
      </c>
      <c r="J91" s="64">
        <f>'2001'!O36</f>
        <v>0</v>
      </c>
      <c r="K91" s="27" t="s">
        <v>530</v>
      </c>
      <c r="L91" s="27" t="s">
        <v>531</v>
      </c>
    </row>
    <row r="92" spans="1:12" ht="15">
      <c r="A92">
        <f t="shared" si="0"/>
        <v>35</v>
      </c>
      <c r="B92" s="41">
        <f>'2001'!F37</f>
        <v>10.61</v>
      </c>
      <c r="C92">
        <f t="shared" si="1"/>
        <v>41</v>
      </c>
      <c r="D92" s="41">
        <f>'2001'!H37</f>
        <v>3</v>
      </c>
      <c r="E92">
        <f t="shared" si="2"/>
        <v>8</v>
      </c>
      <c r="F92" s="42">
        <f>'2001'!K37</f>
        <v>7.64</v>
      </c>
      <c r="G92" t="e">
        <f t="shared" si="3"/>
        <v>#VALUE!</v>
      </c>
      <c r="H92" s="41" t="str">
        <f>'2001'!N37</f>
        <v>2.49,29</v>
      </c>
      <c r="I92">
        <f t="shared" si="5"/>
        <v>38</v>
      </c>
      <c r="J92" s="64">
        <f>'2001'!O37</f>
        <v>81</v>
      </c>
      <c r="K92" s="27" t="s">
        <v>487</v>
      </c>
      <c r="L92" s="27" t="s">
        <v>488</v>
      </c>
    </row>
    <row r="93" spans="1:12" ht="15">
      <c r="A93">
        <f t="shared" si="0"/>
        <v>32</v>
      </c>
      <c r="B93" s="41">
        <f>'2001'!F38</f>
        <v>10.55</v>
      </c>
      <c r="C93">
        <f t="shared" si="1"/>
        <v>26</v>
      </c>
      <c r="D93" s="41">
        <f>'2001'!H38</f>
        <v>3.25</v>
      </c>
      <c r="E93">
        <f t="shared" si="2"/>
        <v>34</v>
      </c>
      <c r="F93" s="42">
        <f>'2001'!K38</f>
        <v>6.08</v>
      </c>
      <c r="G93" t="e">
        <f t="shared" si="3"/>
        <v>#VALUE!</v>
      </c>
      <c r="H93" s="41" t="str">
        <f>'2001'!N38</f>
        <v>2.49,07</v>
      </c>
      <c r="I93">
        <f t="shared" si="5"/>
        <v>37</v>
      </c>
      <c r="J93" s="64">
        <f>'2001'!O38</f>
        <v>83</v>
      </c>
      <c r="K93" s="27" t="s">
        <v>515</v>
      </c>
      <c r="L93" s="27" t="s">
        <v>516</v>
      </c>
    </row>
    <row r="94" spans="1:12" ht="15">
      <c r="A94">
        <f t="shared" si="0"/>
        <v>37</v>
      </c>
      <c r="B94" s="41">
        <f>'2001'!F39</f>
        <v>10.78</v>
      </c>
      <c r="C94">
        <f t="shared" si="1"/>
        <v>36</v>
      </c>
      <c r="D94" s="41">
        <f>'2001'!H39</f>
        <v>3.12</v>
      </c>
      <c r="E94">
        <f t="shared" si="2"/>
        <v>43</v>
      </c>
      <c r="F94" s="42">
        <f>'2001'!K39</f>
        <v>5.44</v>
      </c>
      <c r="G94" t="e">
        <f t="shared" si="3"/>
        <v>#VALUE!</v>
      </c>
      <c r="H94" s="41" t="str">
        <f>'2001'!N39</f>
        <v>2.35,41</v>
      </c>
      <c r="I94">
        <f t="shared" si="5"/>
        <v>29</v>
      </c>
      <c r="J94" s="64">
        <f>'2001'!O39</f>
        <v>206</v>
      </c>
      <c r="K94" s="27" t="s">
        <v>469</v>
      </c>
      <c r="L94" s="27" t="s">
        <v>506</v>
      </c>
    </row>
    <row r="95" spans="1:12" ht="15">
      <c r="A95">
        <f t="shared" si="0"/>
        <v>34</v>
      </c>
      <c r="B95" s="41">
        <f>'2001'!F40</f>
        <v>10.59</v>
      </c>
      <c r="C95">
        <f t="shared" si="1"/>
        <v>48</v>
      </c>
      <c r="D95" s="41">
        <f>'2001'!H40</f>
        <v>2.75</v>
      </c>
      <c r="E95">
        <f t="shared" si="2"/>
        <v>16</v>
      </c>
      <c r="F95" s="42">
        <f>'2001'!K40</f>
        <v>6.77</v>
      </c>
      <c r="G95" t="e">
        <f t="shared" si="3"/>
        <v>#VALUE!</v>
      </c>
      <c r="H95" s="41" t="str">
        <f>'2001'!N40</f>
        <v>2.38,19</v>
      </c>
      <c r="I95">
        <f t="shared" si="5"/>
        <v>32</v>
      </c>
      <c r="J95" s="64">
        <f>'2001'!O40</f>
        <v>180</v>
      </c>
      <c r="K95" s="27" t="s">
        <v>533</v>
      </c>
      <c r="L95" s="27" t="s">
        <v>534</v>
      </c>
    </row>
    <row r="96" spans="1:12" ht="15">
      <c r="A96">
        <f t="shared" si="0"/>
        <v>44</v>
      </c>
      <c r="B96" s="41">
        <f>'2001'!F41</f>
        <v>11.12</v>
      </c>
      <c r="C96">
        <f t="shared" si="1"/>
        <v>37</v>
      </c>
      <c r="D96" s="41">
        <f>'2001'!H41</f>
        <v>3.1</v>
      </c>
      <c r="E96">
        <f t="shared" si="2"/>
        <v>38</v>
      </c>
      <c r="F96" s="42">
        <f>'2001'!K41</f>
        <v>5.65</v>
      </c>
      <c r="G96" t="e">
        <f t="shared" si="3"/>
        <v>#VALUE!</v>
      </c>
      <c r="H96" s="41" t="str">
        <f>'2001'!N41</f>
        <v>2.43,98</v>
      </c>
      <c r="I96">
        <f t="shared" si="5"/>
        <v>36</v>
      </c>
      <c r="J96" s="64">
        <f>'2001'!O41</f>
        <v>128</v>
      </c>
      <c r="K96" s="27" t="s">
        <v>536</v>
      </c>
      <c r="L96" s="27" t="s">
        <v>537</v>
      </c>
    </row>
    <row r="97" spans="1:12" ht="15">
      <c r="A97">
        <f t="shared" si="0"/>
        <v>40</v>
      </c>
      <c r="B97" s="41">
        <f>'2001'!F42</f>
        <v>10.84</v>
      </c>
      <c r="C97">
        <f t="shared" si="1"/>
        <v>23</v>
      </c>
      <c r="D97" s="41">
        <f>'2001'!H42</f>
        <v>3.35</v>
      </c>
      <c r="E97">
        <f t="shared" si="2"/>
        <v>45</v>
      </c>
      <c r="F97" s="42">
        <f>'2001'!K42</f>
        <v>5.38</v>
      </c>
      <c r="G97">
        <f t="shared" si="3"/>
        <v>1</v>
      </c>
      <c r="H97" s="41">
        <f>'2001'!N42</f>
        <v>0</v>
      </c>
      <c r="I97">
        <f t="shared" si="5"/>
        <v>41</v>
      </c>
      <c r="J97" s="64">
        <f>'2001'!O42</f>
        <v>0</v>
      </c>
      <c r="K97" s="27" t="s">
        <v>478</v>
      </c>
      <c r="L97" s="27" t="s">
        <v>479</v>
      </c>
    </row>
    <row r="98" spans="1:12" ht="15">
      <c r="A98">
        <f t="shared" si="0"/>
        <v>41</v>
      </c>
      <c r="B98" s="41">
        <f>'2001'!F43</f>
        <v>10.88</v>
      </c>
      <c r="C98">
        <f t="shared" si="1"/>
        <v>44</v>
      </c>
      <c r="D98" s="41">
        <f>'2001'!H43</f>
        <v>2.93</v>
      </c>
      <c r="E98">
        <f t="shared" si="2"/>
        <v>18</v>
      </c>
      <c r="F98" s="42">
        <f>'2001'!K43</f>
        <v>6.75</v>
      </c>
      <c r="G98">
        <f t="shared" si="3"/>
        <v>1</v>
      </c>
      <c r="H98" s="41">
        <f>'2001'!N43</f>
        <v>0</v>
      </c>
      <c r="I98">
        <f t="shared" si="5"/>
        <v>41</v>
      </c>
      <c r="J98" s="64">
        <f>'2001'!O43</f>
        <v>0</v>
      </c>
      <c r="K98" s="27" t="s">
        <v>551</v>
      </c>
      <c r="L98" s="27" t="s">
        <v>508</v>
      </c>
    </row>
    <row r="99" spans="1:12" ht="15">
      <c r="A99">
        <f t="shared" si="0"/>
        <v>47</v>
      </c>
      <c r="B99" s="41">
        <f>'2001'!F44</f>
        <v>11.2</v>
      </c>
      <c r="C99">
        <f t="shared" si="1"/>
        <v>39</v>
      </c>
      <c r="D99" s="41">
        <f>'2001'!H44</f>
        <v>3.08</v>
      </c>
      <c r="E99">
        <f t="shared" si="2"/>
        <v>20</v>
      </c>
      <c r="F99" s="42">
        <f>'2001'!K44</f>
        <v>6.7</v>
      </c>
      <c r="G99" t="e">
        <f t="shared" si="3"/>
        <v>#VALUE!</v>
      </c>
      <c r="H99" s="41" t="str">
        <f>'2001'!N44</f>
        <v>3.02,94</v>
      </c>
      <c r="I99">
        <f t="shared" si="5"/>
        <v>41</v>
      </c>
      <c r="J99" s="64">
        <f>'2001'!O44</f>
        <v>0</v>
      </c>
      <c r="K99" s="27" t="s">
        <v>463</v>
      </c>
      <c r="L99" s="27" t="s">
        <v>501</v>
      </c>
    </row>
    <row r="100" spans="1:12" ht="15">
      <c r="A100">
        <f t="shared" si="0"/>
        <v>39</v>
      </c>
      <c r="B100" s="41">
        <f>'2001'!F45</f>
        <v>10.8</v>
      </c>
      <c r="C100">
        <f t="shared" si="1"/>
        <v>37</v>
      </c>
      <c r="D100" s="41">
        <f>'2001'!H45</f>
        <v>3.1</v>
      </c>
      <c r="E100">
        <f t="shared" si="2"/>
        <v>48</v>
      </c>
      <c r="F100" s="42">
        <f>'2001'!K45</f>
        <v>5.15</v>
      </c>
      <c r="G100" t="e">
        <f t="shared" si="3"/>
        <v>#VALUE!</v>
      </c>
      <c r="H100" s="41" t="str">
        <f>'2001'!N45</f>
        <v>2.51,62</v>
      </c>
      <c r="I100">
        <f t="shared" si="5"/>
        <v>39</v>
      </c>
      <c r="J100" s="64">
        <f>'2001'!O45</f>
        <v>58</v>
      </c>
      <c r="K100" s="27" t="s">
        <v>495</v>
      </c>
      <c r="L100" s="27" t="s">
        <v>494</v>
      </c>
    </row>
    <row r="101" spans="1:12" ht="15">
      <c r="A101">
        <f t="shared" si="0"/>
        <v>43</v>
      </c>
      <c r="B101" s="41">
        <f>'2001'!F46</f>
        <v>10.92</v>
      </c>
      <c r="C101">
        <f t="shared" si="1"/>
        <v>50</v>
      </c>
      <c r="D101" s="41">
        <f>'2001'!H46</f>
        <v>2.68</v>
      </c>
      <c r="E101">
        <f t="shared" si="2"/>
        <v>49</v>
      </c>
      <c r="F101" s="42">
        <f>'2001'!K46</f>
        <v>5.12</v>
      </c>
      <c r="G101" t="e">
        <f t="shared" si="3"/>
        <v>#VALUE!</v>
      </c>
      <c r="H101" s="41" t="str">
        <f>'2001'!N46</f>
        <v>2.35,88</v>
      </c>
      <c r="I101">
        <f t="shared" si="5"/>
        <v>30</v>
      </c>
      <c r="J101" s="64">
        <f>'2001'!O46</f>
        <v>202</v>
      </c>
      <c r="K101" s="27" t="s">
        <v>467</v>
      </c>
      <c r="L101" s="27" t="s">
        <v>468</v>
      </c>
    </row>
    <row r="102" spans="1:12" ht="15">
      <c r="A102">
        <f t="shared" si="0"/>
        <v>42</v>
      </c>
      <c r="B102" s="41">
        <f>'2001'!F47</f>
        <v>10.89</v>
      </c>
      <c r="C102">
        <f t="shared" si="1"/>
        <v>23</v>
      </c>
      <c r="D102" s="41">
        <f>'2001'!H47</f>
        <v>3.35</v>
      </c>
      <c r="E102">
        <f t="shared" si="2"/>
        <v>51</v>
      </c>
      <c r="F102" s="42">
        <f>'2001'!K47</f>
        <v>4.95</v>
      </c>
      <c r="G102" t="e">
        <f t="shared" si="3"/>
        <v>#VALUE!</v>
      </c>
      <c r="H102" s="41" t="str">
        <f>'2001'!N47</f>
        <v>3.06,22</v>
      </c>
      <c r="I102">
        <f t="shared" si="5"/>
        <v>41</v>
      </c>
      <c r="J102" s="64">
        <f>'2001'!O47</f>
        <v>0</v>
      </c>
      <c r="K102" s="27" t="s">
        <v>528</v>
      </c>
      <c r="L102" s="27" t="s">
        <v>529</v>
      </c>
    </row>
    <row r="103" spans="1:12" ht="15">
      <c r="A103">
        <f t="shared" si="0"/>
        <v>46</v>
      </c>
      <c r="B103" s="41">
        <f>'2001'!F48</f>
        <v>11.18</v>
      </c>
      <c r="C103">
        <f t="shared" si="1"/>
        <v>27</v>
      </c>
      <c r="D103" s="41">
        <f>'2001'!H48</f>
        <v>3.24</v>
      </c>
      <c r="E103">
        <f t="shared" si="2"/>
        <v>42</v>
      </c>
      <c r="F103" s="42">
        <f>'2001'!K48</f>
        <v>5.48</v>
      </c>
      <c r="G103">
        <f t="shared" si="3"/>
        <v>1</v>
      </c>
      <c r="H103" s="41">
        <f>'2001'!N48</f>
        <v>0</v>
      </c>
      <c r="I103">
        <f t="shared" si="5"/>
        <v>41</v>
      </c>
      <c r="J103" s="64">
        <f>'2001'!O48</f>
        <v>0</v>
      </c>
      <c r="K103" s="27" t="s">
        <v>552</v>
      </c>
      <c r="L103" s="27" t="s">
        <v>553</v>
      </c>
    </row>
    <row r="104" spans="1:12" ht="15">
      <c r="A104">
        <f t="shared" si="0"/>
        <v>48</v>
      </c>
      <c r="B104" s="41">
        <f>'2001'!F49</f>
        <v>11.39</v>
      </c>
      <c r="C104">
        <f t="shared" si="1"/>
        <v>47</v>
      </c>
      <c r="D104" s="41">
        <f>'2001'!H49</f>
        <v>2.82</v>
      </c>
      <c r="E104">
        <f t="shared" si="2"/>
        <v>18</v>
      </c>
      <c r="F104" s="42">
        <f>'2001'!K49</f>
        <v>6.75</v>
      </c>
      <c r="G104" t="e">
        <f t="shared" si="3"/>
        <v>#VALUE!</v>
      </c>
      <c r="H104" s="41" t="str">
        <f>'2001'!N49</f>
        <v>2.58,90</v>
      </c>
      <c r="I104">
        <f t="shared" si="5"/>
        <v>41</v>
      </c>
      <c r="J104" s="64">
        <f>'2001'!O49</f>
        <v>0</v>
      </c>
      <c r="K104" s="27" t="s">
        <v>471</v>
      </c>
      <c r="L104" s="27" t="s">
        <v>468</v>
      </c>
    </row>
    <row r="105" spans="1:12" ht="15">
      <c r="A105">
        <f t="shared" si="0"/>
        <v>51</v>
      </c>
      <c r="B105" s="41">
        <f>'2001'!F50</f>
        <v>12.7</v>
      </c>
      <c r="C105">
        <f t="shared" si="1"/>
        <v>43</v>
      </c>
      <c r="D105" s="41">
        <f>'2001'!H50</f>
        <v>2.94</v>
      </c>
      <c r="E105">
        <f t="shared" si="2"/>
        <v>35</v>
      </c>
      <c r="F105" s="42">
        <f>'2001'!K50</f>
        <v>6.05</v>
      </c>
      <c r="G105" t="e">
        <f t="shared" si="3"/>
        <v>#VALUE!</v>
      </c>
      <c r="H105" s="41" t="str">
        <f>'2001'!N50</f>
        <v>3.07,91</v>
      </c>
      <c r="I105">
        <f t="shared" si="5"/>
        <v>41</v>
      </c>
      <c r="J105" s="64">
        <f>'2001'!O50</f>
        <v>0</v>
      </c>
      <c r="K105" s="27" t="s">
        <v>518</v>
      </c>
      <c r="L105" s="27" t="s">
        <v>519</v>
      </c>
    </row>
    <row r="106" spans="1:12" ht="15">
      <c r="A106">
        <f t="shared" si="0"/>
        <v>52</v>
      </c>
      <c r="B106" s="41">
        <f>'2001'!F51</f>
        <v>99</v>
      </c>
      <c r="C106">
        <f t="shared" si="1"/>
        <v>52</v>
      </c>
      <c r="D106" s="41">
        <f>'2001'!H51</f>
        <v>2.58</v>
      </c>
      <c r="E106">
        <f t="shared" si="2"/>
        <v>14</v>
      </c>
      <c r="F106" s="42">
        <f>'2001'!K51</f>
        <v>6.8</v>
      </c>
      <c r="G106">
        <f t="shared" si="3"/>
        <v>1</v>
      </c>
      <c r="H106" s="41">
        <f>'2001'!N51</f>
        <v>0</v>
      </c>
      <c r="I106">
        <f t="shared" si="5"/>
        <v>41</v>
      </c>
      <c r="J106" s="64">
        <f>'2001'!O51</f>
        <v>0</v>
      </c>
      <c r="K106" s="27" t="s">
        <v>491</v>
      </c>
      <c r="L106" s="27" t="s">
        <v>492</v>
      </c>
    </row>
    <row r="107" spans="1:12" ht="15">
      <c r="A107">
        <f t="shared" si="0"/>
        <v>50</v>
      </c>
      <c r="B107" s="41">
        <f>'2001'!F52</f>
        <v>12.55</v>
      </c>
      <c r="C107">
        <f t="shared" si="1"/>
        <v>49</v>
      </c>
      <c r="D107" s="41">
        <f>'2001'!H52</f>
        <v>2.7</v>
      </c>
      <c r="E107">
        <f t="shared" si="2"/>
        <v>40</v>
      </c>
      <c r="F107" s="42">
        <f>'2001'!K52</f>
        <v>5.55</v>
      </c>
      <c r="G107">
        <f t="shared" si="3"/>
        <v>1</v>
      </c>
      <c r="H107" s="41">
        <f>'2001'!N52</f>
        <v>0</v>
      </c>
      <c r="I107">
        <f t="shared" si="5"/>
        <v>41</v>
      </c>
      <c r="J107" s="64">
        <f>'2001'!O52</f>
        <v>0</v>
      </c>
      <c r="K107" s="27" t="s">
        <v>482</v>
      </c>
      <c r="L107" s="27" t="s">
        <v>483</v>
      </c>
    </row>
    <row r="108" spans="1:12" ht="15">
      <c r="A108">
        <f t="shared" si="0"/>
        <v>52</v>
      </c>
      <c r="B108" s="41">
        <f>'2001'!F53</f>
        <v>99</v>
      </c>
      <c r="C108">
        <f t="shared" si="1"/>
        <v>51</v>
      </c>
      <c r="D108" s="41">
        <f>'2001'!H53</f>
        <v>2.64</v>
      </c>
      <c r="E108">
        <f t="shared" si="2"/>
        <v>36</v>
      </c>
      <c r="F108" s="42">
        <f>'2001'!K53</f>
        <v>6</v>
      </c>
      <c r="G108">
        <f t="shared" si="3"/>
        <v>1</v>
      </c>
      <c r="H108" s="41">
        <f>'2001'!N53</f>
        <v>0</v>
      </c>
      <c r="I108">
        <f t="shared" si="5"/>
        <v>41</v>
      </c>
      <c r="J108" s="64">
        <f>'2001'!O53</f>
        <v>0</v>
      </c>
      <c r="K108" s="27" t="s">
        <v>487</v>
      </c>
      <c r="L108" s="27" t="s">
        <v>557</v>
      </c>
    </row>
    <row r="109" spans="1:12" ht="15">
      <c r="A109">
        <f t="shared" si="0"/>
        <v>49</v>
      </c>
      <c r="B109" s="41">
        <f>'2001'!F54</f>
        <v>12.36</v>
      </c>
      <c r="C109">
        <f t="shared" si="1"/>
        <v>53</v>
      </c>
      <c r="D109" s="41">
        <f>'2001'!H54</f>
        <v>2.32</v>
      </c>
      <c r="E109">
        <f t="shared" si="2"/>
        <v>26</v>
      </c>
      <c r="F109" s="42">
        <f>'2001'!K54</f>
        <v>6.33</v>
      </c>
      <c r="G109" t="e">
        <f t="shared" si="3"/>
        <v>#VALUE!</v>
      </c>
      <c r="H109" s="41" t="str">
        <f>'2001'!N54</f>
        <v>3.04,22</v>
      </c>
      <c r="I109">
        <f t="shared" si="5"/>
        <v>41</v>
      </c>
      <c r="J109" s="64">
        <f>'2001'!O54</f>
        <v>0</v>
      </c>
      <c r="K109" s="58" t="s">
        <v>477</v>
      </c>
      <c r="L109" s="58" t="s">
        <v>535</v>
      </c>
    </row>
    <row r="110" spans="2:12" ht="15">
      <c r="B110" s="41"/>
      <c r="D110" s="41"/>
      <c r="F110" s="42"/>
      <c r="H110" s="41"/>
      <c r="J110" s="44"/>
      <c r="K110" s="27"/>
      <c r="L110" s="2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4.140625" style="9" customWidth="1"/>
    <col min="2" max="2" width="6.140625" style="9" customWidth="1"/>
    <col min="3" max="3" width="6.8515625" style="11" customWidth="1"/>
    <col min="4" max="4" width="6.421875" style="9" customWidth="1"/>
    <col min="5" max="5" width="6.57421875" style="9" hidden="1" customWidth="1"/>
    <col min="6" max="6" width="6.00390625" style="11" customWidth="1"/>
    <col min="7" max="7" width="5.28125" style="9" customWidth="1"/>
    <col min="8" max="8" width="7.00390625" style="9" hidden="1" customWidth="1"/>
    <col min="9" max="9" width="5.7109375" style="11" customWidth="1"/>
    <col min="10" max="10" width="6.7109375" style="9" customWidth="1"/>
    <col min="11" max="11" width="6.57421875" style="9" hidden="1" customWidth="1"/>
    <col min="12" max="12" width="5.8515625" style="11" customWidth="1"/>
    <col min="13" max="13" width="6.28125" style="9" customWidth="1"/>
    <col min="14" max="14" width="6.7109375" style="9" customWidth="1"/>
    <col min="15" max="15" width="6.7109375" style="11" customWidth="1"/>
    <col min="16" max="16" width="10.140625" style="9" customWidth="1"/>
    <col min="17" max="17" width="0.13671875" style="9" customWidth="1"/>
    <col min="18" max="18" width="9.140625" style="11" customWidth="1"/>
    <col min="19" max="19" width="9.140625" style="9" customWidth="1"/>
    <col min="20" max="20" width="0" style="9" hidden="1" customWidth="1"/>
    <col min="21" max="21" width="9.140625" style="11" customWidth="1"/>
    <col min="22" max="22" width="9.140625" style="9" customWidth="1"/>
    <col min="23" max="23" width="0" style="9" hidden="1" customWidth="1"/>
    <col min="24" max="24" width="5.421875" style="11" customWidth="1"/>
    <col min="25" max="25" width="9.140625" style="9" customWidth="1"/>
    <col min="26" max="26" width="0" style="9" hidden="1" customWidth="1"/>
    <col min="27" max="27" width="5.421875" style="11" customWidth="1"/>
    <col min="28" max="28" width="9.140625" style="9" customWidth="1"/>
    <col min="29" max="29" width="0" style="9" hidden="1" customWidth="1"/>
    <col min="30" max="30" width="9.140625" style="11" customWidth="1"/>
    <col min="31" max="16384" width="9.140625" style="12" customWidth="1"/>
  </cols>
  <sheetData>
    <row r="1" spans="1:30" s="9" customFormat="1" ht="12.75">
      <c r="A1" s="6" t="s">
        <v>382</v>
      </c>
      <c r="B1" s="6" t="s">
        <v>18</v>
      </c>
      <c r="C1" s="7" t="s">
        <v>5</v>
      </c>
      <c r="D1" s="6" t="s">
        <v>6</v>
      </c>
      <c r="E1" s="6" t="s">
        <v>5</v>
      </c>
      <c r="F1" s="7" t="s">
        <v>7</v>
      </c>
      <c r="G1" s="6" t="s">
        <v>8</v>
      </c>
      <c r="H1" s="6" t="s">
        <v>5</v>
      </c>
      <c r="I1" s="7" t="s">
        <v>9</v>
      </c>
      <c r="J1" s="6" t="s">
        <v>20</v>
      </c>
      <c r="K1" s="6" t="s">
        <v>5</v>
      </c>
      <c r="L1" s="7" t="s">
        <v>383</v>
      </c>
      <c r="M1" s="6" t="s">
        <v>21</v>
      </c>
      <c r="N1" s="6" t="s">
        <v>384</v>
      </c>
      <c r="O1" s="7" t="s">
        <v>385</v>
      </c>
      <c r="P1" s="6" t="s">
        <v>22</v>
      </c>
      <c r="Q1" s="6" t="s">
        <v>5</v>
      </c>
      <c r="R1" s="7" t="s">
        <v>386</v>
      </c>
      <c r="S1" s="6" t="s">
        <v>23</v>
      </c>
      <c r="T1" s="6" t="s">
        <v>5</v>
      </c>
      <c r="U1" s="7" t="s">
        <v>387</v>
      </c>
      <c r="V1" s="6" t="s">
        <v>24</v>
      </c>
      <c r="W1" s="6" t="s">
        <v>5</v>
      </c>
      <c r="X1" s="7" t="s">
        <v>388</v>
      </c>
      <c r="Y1" s="6" t="s">
        <v>25</v>
      </c>
      <c r="Z1" s="6" t="s">
        <v>5</v>
      </c>
      <c r="AA1" s="7" t="s">
        <v>389</v>
      </c>
      <c r="AB1" s="6" t="s">
        <v>26</v>
      </c>
      <c r="AC1" s="6" t="s">
        <v>5</v>
      </c>
      <c r="AD1" s="8" t="s">
        <v>390</v>
      </c>
    </row>
    <row r="2" spans="1:30" ht="12.75">
      <c r="A2" s="9" t="s">
        <v>391</v>
      </c>
      <c r="B2" s="10">
        <v>11.88</v>
      </c>
      <c r="C2" s="11">
        <v>675</v>
      </c>
      <c r="D2" s="10">
        <v>6.23</v>
      </c>
      <c r="E2" s="9">
        <v>637</v>
      </c>
      <c r="F2" s="11">
        <f>C2+E2</f>
        <v>1312</v>
      </c>
      <c r="G2" s="10">
        <v>11.14</v>
      </c>
      <c r="H2" s="9">
        <v>554</v>
      </c>
      <c r="I2" s="11">
        <f>F2+H2</f>
        <v>1866</v>
      </c>
      <c r="J2" s="10">
        <v>1.94</v>
      </c>
      <c r="K2" s="9">
        <v>749</v>
      </c>
      <c r="L2" s="11">
        <f>I2+K2</f>
        <v>2615</v>
      </c>
      <c r="M2" s="10">
        <v>57.94</v>
      </c>
      <c r="N2" s="9">
        <v>486</v>
      </c>
      <c r="O2" s="11">
        <f>L2+N2</f>
        <v>3101</v>
      </c>
      <c r="P2" s="10">
        <v>16.45</v>
      </c>
      <c r="Q2" s="9">
        <v>683</v>
      </c>
      <c r="R2" s="11">
        <f>O2+Q2</f>
        <v>3784</v>
      </c>
      <c r="S2" s="10">
        <v>38.56</v>
      </c>
      <c r="T2" s="9">
        <v>635</v>
      </c>
      <c r="U2" s="11">
        <f>R2+T2</f>
        <v>4419</v>
      </c>
      <c r="V2" s="10">
        <v>3.5</v>
      </c>
      <c r="W2" s="9">
        <v>482</v>
      </c>
      <c r="X2" s="11">
        <f>U2+W2</f>
        <v>4901</v>
      </c>
      <c r="Y2" s="10">
        <v>46.51</v>
      </c>
      <c r="Z2" s="9">
        <v>537</v>
      </c>
      <c r="AA2" s="11">
        <f>X2+Z2</f>
        <v>5438</v>
      </c>
      <c r="AB2" s="9" t="s">
        <v>392</v>
      </c>
      <c r="AC2" s="9">
        <v>299</v>
      </c>
      <c r="AD2" s="11">
        <f>AA2+AC2</f>
        <v>5737</v>
      </c>
    </row>
    <row r="3" spans="1:30" ht="12.75">
      <c r="A3" s="9" t="s">
        <v>393</v>
      </c>
      <c r="B3" s="10">
        <v>11.6</v>
      </c>
      <c r="C3" s="11">
        <v>732</v>
      </c>
      <c r="D3" s="10">
        <v>5.91</v>
      </c>
      <c r="E3" s="9">
        <f>VLOOKUP(D3,Tulemused!C$2:D$253,2)</f>
        <v>567</v>
      </c>
      <c r="F3" s="11">
        <f aca="true" t="shared" si="0" ref="F3:F11">C3+E3</f>
        <v>1299</v>
      </c>
      <c r="G3" s="9">
        <v>9.57</v>
      </c>
      <c r="H3" s="9">
        <f>VLOOKUP(G3,Tulemused!E$2:F$253,2)</f>
        <v>460</v>
      </c>
      <c r="I3" s="11">
        <f aca="true" t="shared" si="1" ref="I3:I11">F3+H3</f>
        <v>1759</v>
      </c>
      <c r="J3" s="10">
        <v>1.55</v>
      </c>
      <c r="K3" s="9">
        <f>VLOOKUP(J3,Tulemused!G$2:H$16,2)</f>
        <v>426</v>
      </c>
      <c r="L3" s="11">
        <f aca="true" t="shared" si="2" ref="L3:L11">I3+K3</f>
        <v>2185</v>
      </c>
      <c r="M3" s="10">
        <v>57.69</v>
      </c>
      <c r="N3" s="9">
        <v>495</v>
      </c>
      <c r="O3" s="11">
        <f aca="true" t="shared" si="3" ref="O3:O11">L3+N3</f>
        <v>2680</v>
      </c>
      <c r="P3" s="10">
        <v>18.59</v>
      </c>
      <c r="Q3" s="9">
        <v>469</v>
      </c>
      <c r="R3" s="11">
        <f aca="true" t="shared" si="4" ref="R3:R11">O3+Q3</f>
        <v>3149</v>
      </c>
      <c r="S3" s="10">
        <v>27.42</v>
      </c>
      <c r="T3" s="9">
        <f>VLOOKUP(S3,Tulemused!M$2:N$213,2)</f>
        <v>414</v>
      </c>
      <c r="U3" s="11">
        <f aca="true" t="shared" si="5" ref="U3:U11">R3+T3</f>
        <v>3563</v>
      </c>
      <c r="V3" s="10">
        <v>2.5</v>
      </c>
      <c r="W3" s="9">
        <f>VLOOKUP(V3,Tulemused!O$2:P$18,2)</f>
        <v>242</v>
      </c>
      <c r="X3" s="11">
        <f aca="true" t="shared" si="6" ref="X3:X11">U3+W3</f>
        <v>3805</v>
      </c>
      <c r="Y3" s="10">
        <v>32.52</v>
      </c>
      <c r="Z3" s="9">
        <f>VLOOKUP(Y3,Tulemused!Q$2:R$203,2)</f>
        <v>335</v>
      </c>
      <c r="AA3" s="11">
        <f aca="true" t="shared" si="7" ref="AA3:AA11">X3+Z3</f>
        <v>4140</v>
      </c>
      <c r="AB3" s="9" t="s">
        <v>394</v>
      </c>
      <c r="AC3" s="9">
        <v>369</v>
      </c>
      <c r="AD3" s="11">
        <f aca="true" t="shared" si="8" ref="AD3:AD11">AA3+AC3</f>
        <v>4509</v>
      </c>
    </row>
    <row r="4" spans="1:30" ht="12.75">
      <c r="A4" s="9" t="s">
        <v>395</v>
      </c>
      <c r="B4" s="10">
        <v>12.32</v>
      </c>
      <c r="C4" s="11">
        <f>VLOOKUP(B4,Tulemused!A$2:B$304,2)</f>
        <v>589</v>
      </c>
      <c r="D4" s="10">
        <v>5.4</v>
      </c>
      <c r="E4" s="9">
        <f>VLOOKUP(D4,Tulemused!C$2:D$253,2)</f>
        <v>461</v>
      </c>
      <c r="F4" s="11">
        <f t="shared" si="0"/>
        <v>1050</v>
      </c>
      <c r="G4" s="10">
        <v>10.38</v>
      </c>
      <c r="H4" s="9">
        <f>VLOOKUP(G4,Tulemused!E$2:F$253,2)</f>
        <v>508</v>
      </c>
      <c r="I4" s="11">
        <f t="shared" si="1"/>
        <v>1558</v>
      </c>
      <c r="J4" s="10">
        <v>1.75</v>
      </c>
      <c r="K4" s="9">
        <f>VLOOKUP(J4,Tulemused!G$2:H$16,2)</f>
        <v>585</v>
      </c>
      <c r="L4" s="11">
        <f t="shared" si="2"/>
        <v>2143</v>
      </c>
      <c r="M4" s="10">
        <v>61.48</v>
      </c>
      <c r="N4" s="9">
        <v>364</v>
      </c>
      <c r="O4" s="11">
        <f t="shared" si="3"/>
        <v>2507</v>
      </c>
      <c r="P4" s="10">
        <v>20.04</v>
      </c>
      <c r="Q4" s="9">
        <f>VLOOKUP(P4,Tulemused!K$2:L$564,2)</f>
        <v>346</v>
      </c>
      <c r="R4" s="11">
        <f t="shared" si="4"/>
        <v>2853</v>
      </c>
      <c r="S4" s="10">
        <v>23.92</v>
      </c>
      <c r="T4" s="9">
        <f>VLOOKUP(S4,Tulemused!M$2:N$213,2)</f>
        <v>346</v>
      </c>
      <c r="U4" s="11">
        <f t="shared" si="5"/>
        <v>3199</v>
      </c>
      <c r="V4" s="10">
        <v>3</v>
      </c>
      <c r="W4" s="9">
        <f>VLOOKUP(V4,Tulemused!O$2:P$18,2)</f>
        <v>357</v>
      </c>
      <c r="X4" s="11">
        <f t="shared" si="6"/>
        <v>3556</v>
      </c>
      <c r="Y4" s="10">
        <v>43.69</v>
      </c>
      <c r="Z4" s="9">
        <v>496</v>
      </c>
      <c r="AA4" s="11">
        <f t="shared" si="7"/>
        <v>4052</v>
      </c>
      <c r="AB4" s="13" t="s">
        <v>396</v>
      </c>
      <c r="AC4" s="9">
        <v>255</v>
      </c>
      <c r="AD4" s="11">
        <f t="shared" si="8"/>
        <v>4307</v>
      </c>
    </row>
    <row r="5" spans="1:30" ht="12.75">
      <c r="A5" s="9" t="s">
        <v>397</v>
      </c>
      <c r="B5" s="10">
        <v>12.34</v>
      </c>
      <c r="C5" s="11">
        <f>VLOOKUP(B5,Tulemused!A$2:B$304,2)</f>
        <v>586</v>
      </c>
      <c r="D5" s="10">
        <v>5.47</v>
      </c>
      <c r="E5" s="9">
        <f>VLOOKUP(D5,Tulemused!C$2:D$253,2)</f>
        <v>475</v>
      </c>
      <c r="F5" s="11">
        <f t="shared" si="0"/>
        <v>1061</v>
      </c>
      <c r="G5" s="10">
        <v>9.44</v>
      </c>
      <c r="H5" s="9">
        <f>VLOOKUP(G5,Tulemused!E$2:F$253,2)</f>
        <v>452</v>
      </c>
      <c r="I5" s="11">
        <f t="shared" si="1"/>
        <v>1513</v>
      </c>
      <c r="J5" s="10">
        <v>1.55</v>
      </c>
      <c r="K5" s="9">
        <f>VLOOKUP(J5,Tulemused!G$2:H$16,2)</f>
        <v>426</v>
      </c>
      <c r="L5" s="11">
        <f t="shared" si="2"/>
        <v>1939</v>
      </c>
      <c r="M5" s="10">
        <v>58.79</v>
      </c>
      <c r="N5" s="9">
        <v>455</v>
      </c>
      <c r="O5" s="11">
        <f t="shared" si="3"/>
        <v>2394</v>
      </c>
      <c r="P5" s="10">
        <v>21.85</v>
      </c>
      <c r="Q5" s="9">
        <f>VLOOKUP(P5,Tulemused!K$2:L$564,2)</f>
        <v>218</v>
      </c>
      <c r="R5" s="11">
        <f t="shared" si="4"/>
        <v>2612</v>
      </c>
      <c r="S5" s="10">
        <v>27.48</v>
      </c>
      <c r="T5" s="9">
        <f>VLOOKUP(S5,Tulemused!M$2:N$213,2)</f>
        <v>415</v>
      </c>
      <c r="U5" s="11">
        <f t="shared" si="5"/>
        <v>3027</v>
      </c>
      <c r="V5" s="10">
        <v>2.4</v>
      </c>
      <c r="W5" s="9">
        <f>VLOOKUP(V5,Tulemused!O$2:P$18,2)</f>
        <v>220</v>
      </c>
      <c r="X5" s="11">
        <f t="shared" si="6"/>
        <v>3247</v>
      </c>
      <c r="Y5" s="10">
        <v>39.69</v>
      </c>
      <c r="Z5" s="9">
        <f>VLOOKUP(Y5,Tulemused!Q$2:R$203,2)</f>
        <v>437</v>
      </c>
      <c r="AA5" s="11">
        <f t="shared" si="7"/>
        <v>3684</v>
      </c>
      <c r="AB5" s="9" t="s">
        <v>398</v>
      </c>
      <c r="AC5" s="9">
        <v>453</v>
      </c>
      <c r="AD5" s="11">
        <f t="shared" si="8"/>
        <v>4137</v>
      </c>
    </row>
    <row r="6" spans="1:30" ht="12.75">
      <c r="A6" s="9" t="s">
        <v>399</v>
      </c>
      <c r="B6" s="10">
        <v>12.49</v>
      </c>
      <c r="C6" s="11">
        <f>VLOOKUP(B6,Tulemused!A$2:B$304,2)</f>
        <v>558</v>
      </c>
      <c r="D6" s="10">
        <v>5.61</v>
      </c>
      <c r="E6" s="9">
        <f>VLOOKUP(D6,Tulemused!C$2:D$253,2)</f>
        <v>504</v>
      </c>
      <c r="F6" s="11">
        <f t="shared" si="0"/>
        <v>1062</v>
      </c>
      <c r="G6" s="10">
        <v>10.13</v>
      </c>
      <c r="H6" s="9">
        <f>VLOOKUP(G6,Tulemused!E$2:F$253,2)</f>
        <v>493</v>
      </c>
      <c r="I6" s="11">
        <f t="shared" si="1"/>
        <v>1555</v>
      </c>
      <c r="J6" s="10">
        <v>1.6</v>
      </c>
      <c r="K6" s="9">
        <f>VLOOKUP(J6,Tulemused!G$2:H$16,2)</f>
        <v>464</v>
      </c>
      <c r="L6" s="11">
        <f t="shared" si="2"/>
        <v>2019</v>
      </c>
      <c r="M6" s="10">
        <v>59.74</v>
      </c>
      <c r="N6" s="9">
        <v>422</v>
      </c>
      <c r="O6" s="11">
        <f t="shared" si="3"/>
        <v>2441</v>
      </c>
      <c r="P6" s="10">
        <v>21.71</v>
      </c>
      <c r="Q6" s="9">
        <f>VLOOKUP(P6,Tulemused!K$2:L$564,2)</f>
        <v>227</v>
      </c>
      <c r="R6" s="11">
        <f t="shared" si="4"/>
        <v>2668</v>
      </c>
      <c r="S6" s="10">
        <v>23.8</v>
      </c>
      <c r="T6" s="9">
        <f>VLOOKUP(S6,Tulemused!M$2:N$213,2)</f>
        <v>344</v>
      </c>
      <c r="U6" s="11">
        <f t="shared" si="5"/>
        <v>3012</v>
      </c>
      <c r="V6" s="10">
        <v>2.1</v>
      </c>
      <c r="W6" s="9">
        <f>VLOOKUP(V6,Tulemused!O$2:P$18,2)</f>
        <v>159</v>
      </c>
      <c r="X6" s="11">
        <f t="shared" si="6"/>
        <v>3171</v>
      </c>
      <c r="Y6" s="10">
        <v>36.95</v>
      </c>
      <c r="Z6" s="9">
        <f>VLOOKUP(Y6,Tulemused!Q$2:R$203,2)</f>
        <v>398</v>
      </c>
      <c r="AA6" s="11">
        <f t="shared" si="7"/>
        <v>3569</v>
      </c>
      <c r="AB6" s="9" t="s">
        <v>400</v>
      </c>
      <c r="AC6" s="9">
        <v>436</v>
      </c>
      <c r="AD6" s="11">
        <f t="shared" si="8"/>
        <v>4005</v>
      </c>
    </row>
    <row r="7" spans="1:30" ht="12.75">
      <c r="A7" s="9" t="s">
        <v>401</v>
      </c>
      <c r="B7" s="10">
        <v>12.46</v>
      </c>
      <c r="C7" s="11">
        <f>VLOOKUP(B7,Tulemused!A$2:B$304,2)</f>
        <v>563</v>
      </c>
      <c r="D7" s="10">
        <v>5.05</v>
      </c>
      <c r="E7" s="9">
        <f>VLOOKUP(D7,Tulemused!C$2:D$253,2)</f>
        <v>392</v>
      </c>
      <c r="F7" s="11">
        <f t="shared" si="0"/>
        <v>955</v>
      </c>
      <c r="G7" s="10">
        <v>9.63</v>
      </c>
      <c r="H7" s="9">
        <f>VLOOKUP(G7,Tulemused!E$2:F$253,2)</f>
        <v>463</v>
      </c>
      <c r="I7" s="11">
        <f t="shared" si="1"/>
        <v>1418</v>
      </c>
      <c r="J7" s="10">
        <v>1.5</v>
      </c>
      <c r="K7" s="9">
        <f>VLOOKUP(J7,Tulemused!G$2:H$16,2)</f>
        <v>389</v>
      </c>
      <c r="L7" s="11">
        <f t="shared" si="2"/>
        <v>1807</v>
      </c>
      <c r="M7" s="10">
        <v>60.7</v>
      </c>
      <c r="N7" s="9">
        <f>VLOOKUP(M7,Tulemused!I$2:J$424,2,1)</f>
        <v>390</v>
      </c>
      <c r="O7" s="11">
        <f t="shared" si="3"/>
        <v>2197</v>
      </c>
      <c r="P7" s="10">
        <v>22.4</v>
      </c>
      <c r="Q7" s="9">
        <v>184</v>
      </c>
      <c r="R7" s="11">
        <f t="shared" si="4"/>
        <v>2381</v>
      </c>
      <c r="S7" s="10">
        <v>30.96</v>
      </c>
      <c r="T7" s="9">
        <v>483</v>
      </c>
      <c r="U7" s="11">
        <f t="shared" si="5"/>
        <v>2864</v>
      </c>
      <c r="V7" s="10">
        <v>2.4</v>
      </c>
      <c r="W7" s="9">
        <f>VLOOKUP(V7,Tulemused!O$2:P$18,2)</f>
        <v>220</v>
      </c>
      <c r="X7" s="11">
        <f t="shared" si="6"/>
        <v>3084</v>
      </c>
      <c r="Y7" s="10">
        <v>41.02</v>
      </c>
      <c r="Z7" s="9">
        <f>VLOOKUP(Y7,Tulemused!Q$2:R$203,2)</f>
        <v>457</v>
      </c>
      <c r="AA7" s="11">
        <f t="shared" si="7"/>
        <v>3541</v>
      </c>
      <c r="AB7" s="9" t="s">
        <v>402</v>
      </c>
      <c r="AC7" s="9">
        <v>420</v>
      </c>
      <c r="AD7" s="11">
        <f t="shared" si="8"/>
        <v>3961</v>
      </c>
    </row>
    <row r="8" spans="1:30" ht="12.75">
      <c r="A8" s="9" t="s">
        <v>403</v>
      </c>
      <c r="B8" s="10">
        <v>12.12</v>
      </c>
      <c r="C8" s="11">
        <f>VLOOKUP(B8,Tulemused!A$2:B$304,2)</f>
        <v>628</v>
      </c>
      <c r="D8" s="10">
        <v>5.56</v>
      </c>
      <c r="E8" s="9">
        <f>VLOOKUP(D8,Tulemused!C$2:D$253,2)</f>
        <v>494</v>
      </c>
      <c r="F8" s="11">
        <f t="shared" si="0"/>
        <v>1122</v>
      </c>
      <c r="G8" s="10">
        <v>8.64</v>
      </c>
      <c r="H8" s="9">
        <f>VLOOKUP(G8,Tulemused!E$2:F$253,2)</f>
        <v>404</v>
      </c>
      <c r="I8" s="11">
        <f t="shared" si="1"/>
        <v>1526</v>
      </c>
      <c r="J8" s="10">
        <v>1.65</v>
      </c>
      <c r="K8" s="9">
        <f>VLOOKUP(J8,Tulemused!G$2:H$16,2)</f>
        <v>504</v>
      </c>
      <c r="L8" s="11">
        <f t="shared" si="2"/>
        <v>2030</v>
      </c>
      <c r="M8" s="10">
        <v>58.38</v>
      </c>
      <c r="N8" s="9">
        <v>470</v>
      </c>
      <c r="O8" s="11">
        <f t="shared" si="3"/>
        <v>2500</v>
      </c>
      <c r="P8" s="10">
        <v>21.57</v>
      </c>
      <c r="Q8" s="9">
        <f>VLOOKUP(P8,Tulemused!K$2:L$564,2)</f>
        <v>236</v>
      </c>
      <c r="R8" s="11">
        <f t="shared" si="4"/>
        <v>2736</v>
      </c>
      <c r="S8" s="10">
        <v>24.13</v>
      </c>
      <c r="T8" s="9">
        <f>VLOOKUP(S8,Tulemused!M$2:N$213,2)</f>
        <v>350</v>
      </c>
      <c r="U8" s="11">
        <f t="shared" si="5"/>
        <v>3086</v>
      </c>
      <c r="V8" s="10">
        <v>1.9</v>
      </c>
      <c r="W8" s="9">
        <v>121</v>
      </c>
      <c r="X8" s="11">
        <f t="shared" si="6"/>
        <v>3207</v>
      </c>
      <c r="Y8" s="10">
        <v>28.92</v>
      </c>
      <c r="Z8" s="9">
        <f>VLOOKUP(Y8,Tulemused!Q$2:R$203,2)</f>
        <v>284</v>
      </c>
      <c r="AA8" s="11">
        <f t="shared" si="7"/>
        <v>3491</v>
      </c>
      <c r="AB8" s="9" t="s">
        <v>404</v>
      </c>
      <c r="AC8" s="9">
        <v>441</v>
      </c>
      <c r="AD8" s="11">
        <f t="shared" si="8"/>
        <v>3932</v>
      </c>
    </row>
    <row r="9" spans="1:30" ht="12.75">
      <c r="A9" s="9" t="s">
        <v>405</v>
      </c>
      <c r="B9" s="10">
        <v>12.79</v>
      </c>
      <c r="C9" s="11">
        <f>VLOOKUP(B9,Tulemused!A$2:B$304,2)</f>
        <v>504</v>
      </c>
      <c r="D9" s="10">
        <v>5.02</v>
      </c>
      <c r="E9" s="9">
        <f>VLOOKUP(D9,Tulemused!C$2:D$253,2)</f>
        <v>386</v>
      </c>
      <c r="F9" s="11">
        <f t="shared" si="0"/>
        <v>890</v>
      </c>
      <c r="G9" s="10">
        <v>10.47</v>
      </c>
      <c r="H9" s="9">
        <f>VLOOKUP(G9,Tulemused!E$2:F$253,2)</f>
        <v>514</v>
      </c>
      <c r="I9" s="11">
        <f t="shared" si="1"/>
        <v>1404</v>
      </c>
      <c r="J9" s="10">
        <v>1.5</v>
      </c>
      <c r="K9" s="9">
        <f>VLOOKUP(J9,Tulemused!G$2:H$16,2)</f>
        <v>389</v>
      </c>
      <c r="L9" s="11">
        <f t="shared" si="2"/>
        <v>1793</v>
      </c>
      <c r="M9" s="10">
        <v>73.17</v>
      </c>
      <c r="N9" s="9">
        <v>79</v>
      </c>
      <c r="O9" s="11">
        <f t="shared" si="3"/>
        <v>1872</v>
      </c>
      <c r="P9" s="10">
        <v>22.98</v>
      </c>
      <c r="Q9" s="9">
        <v>152</v>
      </c>
      <c r="R9" s="11">
        <f t="shared" si="4"/>
        <v>2024</v>
      </c>
      <c r="S9" s="10">
        <v>23.96</v>
      </c>
      <c r="T9" s="9">
        <f>VLOOKUP(S9,Tulemused!M$2:N$213,2)</f>
        <v>347</v>
      </c>
      <c r="U9" s="11">
        <f t="shared" si="5"/>
        <v>2371</v>
      </c>
      <c r="V9" s="10">
        <v>2</v>
      </c>
      <c r="W9" s="9">
        <f>VLOOKUP(V9,Tulemused!O$2:P$18,2)</f>
        <v>140</v>
      </c>
      <c r="X9" s="11">
        <f t="shared" si="6"/>
        <v>2511</v>
      </c>
      <c r="Y9" s="10">
        <v>30.26</v>
      </c>
      <c r="Z9" s="9">
        <f>VLOOKUP(Y9,Tulemused!Q$2:R$203,2)</f>
        <v>303</v>
      </c>
      <c r="AA9" s="11">
        <f t="shared" si="7"/>
        <v>2814</v>
      </c>
      <c r="AB9" s="13" t="s">
        <v>406</v>
      </c>
      <c r="AC9" s="9">
        <v>211</v>
      </c>
      <c r="AD9" s="11">
        <f t="shared" si="8"/>
        <v>3025</v>
      </c>
    </row>
    <row r="10" spans="1:30" ht="12.75">
      <c r="A10" s="9" t="s">
        <v>407</v>
      </c>
      <c r="B10" s="10">
        <v>13.61</v>
      </c>
      <c r="C10" s="11">
        <f>VLOOKUP(B10,Tulemused!A$2:B$304,2)</f>
        <v>370</v>
      </c>
      <c r="D10" s="10">
        <v>5.06</v>
      </c>
      <c r="E10" s="9">
        <f>VLOOKUP(D10,Tulemused!C$2:D$253,2)</f>
        <v>394</v>
      </c>
      <c r="F10" s="11">
        <f t="shared" si="0"/>
        <v>764</v>
      </c>
      <c r="G10" s="10">
        <v>7.45</v>
      </c>
      <c r="H10" s="9">
        <v>334</v>
      </c>
      <c r="I10" s="11">
        <f t="shared" si="1"/>
        <v>1098</v>
      </c>
      <c r="J10" s="10">
        <v>1.55</v>
      </c>
      <c r="K10" s="9">
        <f>VLOOKUP(J10,Tulemused!G$2:H$16,2)</f>
        <v>426</v>
      </c>
      <c r="L10" s="11">
        <f t="shared" si="2"/>
        <v>1524</v>
      </c>
      <c r="M10" s="10">
        <v>68.8</v>
      </c>
      <c r="N10" s="9">
        <f>VLOOKUP(M10,Tulemused!I$2:J$424,2,1)</f>
        <v>164</v>
      </c>
      <c r="O10" s="11">
        <f t="shared" si="3"/>
        <v>1688</v>
      </c>
      <c r="P10" s="10">
        <v>23.44</v>
      </c>
      <c r="Q10" s="9">
        <f>VLOOKUP(P10,Tulemused!K$2:L$564,2)</f>
        <v>129</v>
      </c>
      <c r="R10" s="11">
        <f t="shared" si="4"/>
        <v>1817</v>
      </c>
      <c r="S10" s="10">
        <v>18.76</v>
      </c>
      <c r="T10" s="9">
        <f>VLOOKUP(S10,Tulemused!M$2:N$213,2)</f>
        <v>249</v>
      </c>
      <c r="U10" s="11">
        <f t="shared" si="5"/>
        <v>2066</v>
      </c>
      <c r="V10" s="10">
        <v>1.8</v>
      </c>
      <c r="W10" s="9">
        <f>VLOOKUP(V10,Tulemused!O$2:P$18,2)</f>
        <v>103</v>
      </c>
      <c r="X10" s="11">
        <f t="shared" si="6"/>
        <v>2169</v>
      </c>
      <c r="Y10" s="10">
        <v>29.65</v>
      </c>
      <c r="Z10" s="9">
        <f>VLOOKUP(Y10,Tulemused!Q$2:R$203,2)</f>
        <v>294</v>
      </c>
      <c r="AA10" s="11">
        <f t="shared" si="7"/>
        <v>2463</v>
      </c>
      <c r="AB10" s="9" t="s">
        <v>408</v>
      </c>
      <c r="AC10" s="9">
        <v>129</v>
      </c>
      <c r="AD10" s="11">
        <f t="shared" si="8"/>
        <v>2592</v>
      </c>
    </row>
    <row r="11" spans="1:30" ht="12.75">
      <c r="A11" s="9" t="s">
        <v>409</v>
      </c>
      <c r="B11" s="10">
        <v>12.37</v>
      </c>
      <c r="C11" s="11">
        <f>VLOOKUP(B11,Tulemused!A$2:B$304,2)</f>
        <v>580</v>
      </c>
      <c r="D11" s="10">
        <v>6.03</v>
      </c>
      <c r="E11" s="9">
        <f>VLOOKUP(D11,Tulemused!C$2:D$253,2)</f>
        <v>593</v>
      </c>
      <c r="F11" s="11">
        <f t="shared" si="0"/>
        <v>1173</v>
      </c>
      <c r="G11" s="14">
        <v>9.42</v>
      </c>
      <c r="H11" s="9">
        <f>VLOOKUP(G11,Tulemused!E$2:F$253,2)</f>
        <v>451</v>
      </c>
      <c r="I11" s="11">
        <f t="shared" si="1"/>
        <v>1624</v>
      </c>
      <c r="J11" s="10">
        <v>0</v>
      </c>
      <c r="K11" s="9">
        <f>VLOOKUP(J11,Tulemused!G$2:H$16,2)</f>
        <v>0</v>
      </c>
      <c r="L11" s="11">
        <f t="shared" si="2"/>
        <v>1624</v>
      </c>
      <c r="M11" s="10">
        <v>0</v>
      </c>
      <c r="N11" s="9">
        <f>VLOOKUP(M11,Tulemused!I$2:J$424,2,1)</f>
        <v>0</v>
      </c>
      <c r="O11" s="11">
        <f t="shared" si="3"/>
        <v>1624</v>
      </c>
      <c r="P11" s="10">
        <v>0</v>
      </c>
      <c r="Q11" s="9">
        <f>VLOOKUP(P11,Tulemused!K$2:L$564,2)</f>
        <v>0</v>
      </c>
      <c r="R11" s="11">
        <f t="shared" si="4"/>
        <v>1624</v>
      </c>
      <c r="S11" s="10">
        <v>0</v>
      </c>
      <c r="T11" s="9">
        <f>VLOOKUP(S11,Tulemused!M$2:N$213,2)</f>
        <v>0</v>
      </c>
      <c r="U11" s="11">
        <f t="shared" si="5"/>
        <v>1624</v>
      </c>
      <c r="V11" s="10">
        <v>0</v>
      </c>
      <c r="W11" s="9">
        <f>VLOOKUP(V11,Tulemused!O$2:P$18,2)</f>
        <v>0</v>
      </c>
      <c r="X11" s="11">
        <f t="shared" si="6"/>
        <v>1624</v>
      </c>
      <c r="Y11" s="10">
        <v>0</v>
      </c>
      <c r="Z11" s="9">
        <f>VLOOKUP(Y11,Tulemused!Q$2:R$203,2)</f>
        <v>0</v>
      </c>
      <c r="AA11" s="11">
        <f t="shared" si="7"/>
        <v>1624</v>
      </c>
      <c r="AB11" s="9">
        <v>0</v>
      </c>
      <c r="AC11" s="9">
        <f>VLOOKUP(AB11,Tulemused!S$2:T$347,2)</f>
        <v>0</v>
      </c>
      <c r="AD11" s="11">
        <f t="shared" si="8"/>
        <v>1624</v>
      </c>
    </row>
    <row r="12" spans="1:30" ht="12.75">
      <c r="A12" s="9" t="s">
        <v>410</v>
      </c>
      <c r="B12" s="10">
        <v>14.39</v>
      </c>
      <c r="C12" s="11">
        <f>VLOOKUP(B12,Tulemused!A$2:B$304,2)</f>
        <v>312</v>
      </c>
      <c r="D12" s="10">
        <v>3.96</v>
      </c>
      <c r="E12" s="9">
        <f>VLOOKUP(D12,Tulemused!C$2:D$253,2)</f>
        <v>199</v>
      </c>
      <c r="F12" s="11">
        <f>C12+E12</f>
        <v>511</v>
      </c>
      <c r="G12" s="10">
        <v>7.58</v>
      </c>
      <c r="H12" s="9">
        <v>341</v>
      </c>
      <c r="I12" s="11">
        <f>F12+H12</f>
        <v>852</v>
      </c>
      <c r="J12" s="10">
        <v>1.3</v>
      </c>
      <c r="K12" s="9">
        <f>VLOOKUP(J12,Tulemused!G$2:H$16,2)</f>
        <v>250</v>
      </c>
      <c r="L12" s="11">
        <f>I12+K12</f>
        <v>1102</v>
      </c>
      <c r="M12" s="10">
        <v>80.14</v>
      </c>
      <c r="N12" s="9">
        <v>4</v>
      </c>
      <c r="O12" s="11">
        <f>L12+N12</f>
        <v>1106</v>
      </c>
      <c r="P12" s="10">
        <v>25.15</v>
      </c>
      <c r="Q12" s="9">
        <v>58</v>
      </c>
      <c r="R12" s="11">
        <f>O12+Q12</f>
        <v>1164</v>
      </c>
      <c r="S12" s="9">
        <v>17.81</v>
      </c>
      <c r="T12" s="9">
        <v>231</v>
      </c>
      <c r="U12" s="11">
        <f>R12+T12</f>
        <v>1395</v>
      </c>
      <c r="V12" s="10">
        <v>1.2</v>
      </c>
      <c r="W12" s="9">
        <f>VLOOKUP(V12,Tulemused!O$2:P$18,2)</f>
        <v>15</v>
      </c>
      <c r="X12" s="11">
        <f>U12+W12</f>
        <v>1410</v>
      </c>
      <c r="Y12" s="10">
        <v>23.61</v>
      </c>
      <c r="Z12" s="9">
        <v>210</v>
      </c>
      <c r="AA12" s="11">
        <f>X12+Z12</f>
        <v>1620</v>
      </c>
      <c r="AB12" s="9">
        <v>0</v>
      </c>
      <c r="AC12" s="9">
        <f>VLOOKUP(AB12,Tulemused!S$2:T$347,2)</f>
        <v>0</v>
      </c>
      <c r="AD12" s="11">
        <f>AA12+AC12</f>
        <v>1620</v>
      </c>
    </row>
    <row r="13" spans="2:30" ht="12.75">
      <c r="B13" s="10"/>
      <c r="C13" s="11">
        <f>VLOOKUP(B13,Tulemused!A$2:B$304,2)</f>
        <v>0</v>
      </c>
      <c r="D13" s="10"/>
      <c r="E13" s="9">
        <f>VLOOKUP(D13,Tulemused!C$2:D$253,2)</f>
        <v>0</v>
      </c>
      <c r="F13" s="11">
        <f>C13+E13</f>
        <v>0</v>
      </c>
      <c r="G13" s="10"/>
      <c r="H13" s="9">
        <f>VLOOKUP(G13,Tulemused!E$2:F$253,2)</f>
        <v>0</v>
      </c>
      <c r="I13" s="11">
        <f>F13+H13</f>
        <v>0</v>
      </c>
      <c r="J13" s="10"/>
      <c r="K13" s="9">
        <v>0</v>
      </c>
      <c r="L13" s="11">
        <f>I13+K13</f>
        <v>0</v>
      </c>
      <c r="M13" s="10"/>
      <c r="N13" s="9">
        <f>VLOOKUP(M13,Tulemused!I$2:J$424,2,1)</f>
        <v>0</v>
      </c>
      <c r="O13" s="11">
        <f>L13+N13</f>
        <v>0</v>
      </c>
      <c r="P13" s="10"/>
      <c r="Q13" s="9">
        <f>VLOOKUP(P13,Tulemused!K$2:L$564,2)</f>
        <v>0</v>
      </c>
      <c r="R13" s="11">
        <f>O13+Q13</f>
        <v>0</v>
      </c>
      <c r="T13" s="9">
        <f>VLOOKUP(S13,Tulemused!M$2:N$213,2)</f>
        <v>0</v>
      </c>
      <c r="U13" s="11">
        <f>R13+T13</f>
        <v>0</v>
      </c>
      <c r="W13" s="9">
        <f>VLOOKUP(V13,Tulemused!O$2:P$18,2)</f>
        <v>0</v>
      </c>
      <c r="X13" s="11">
        <f>U13+W13</f>
        <v>0</v>
      </c>
      <c r="Y13" s="10"/>
      <c r="Z13" s="9">
        <f>VLOOKUP(Y13,Tulemused!Q$2:R$203,2)</f>
        <v>0</v>
      </c>
      <c r="AA13" s="11">
        <f>X13+Z13</f>
        <v>0</v>
      </c>
      <c r="AC13" s="9">
        <f>VLOOKUP(AB13,Tulemused!S$2:T$347,2)</f>
        <v>0</v>
      </c>
      <c r="AD13" s="11">
        <f>AA13+AC13</f>
        <v>0</v>
      </c>
    </row>
    <row r="14" spans="2:30" ht="12.75">
      <c r="B14" s="10"/>
      <c r="C14" s="11">
        <f>VLOOKUP(B14,Tulemused!A$2:B$304,2)</f>
        <v>0</v>
      </c>
      <c r="D14" s="10"/>
      <c r="E14" s="9">
        <f>VLOOKUP(D14,Tulemused!C$2:D$253,2)</f>
        <v>0</v>
      </c>
      <c r="F14" s="11">
        <f>C14+E14</f>
        <v>0</v>
      </c>
      <c r="G14" s="10"/>
      <c r="H14" s="9">
        <f>VLOOKUP(G14,Tulemused!E$2:F$253,2)</f>
        <v>0</v>
      </c>
      <c r="I14" s="11">
        <f>F14+H14</f>
        <v>0</v>
      </c>
      <c r="J14" s="10"/>
      <c r="K14" s="9">
        <f>VLOOKUP(J14,Tulemused!G$2:H$16,2)</f>
        <v>0</v>
      </c>
      <c r="L14" s="11">
        <f>I14+K14</f>
        <v>0</v>
      </c>
      <c r="M14" s="10"/>
      <c r="N14" s="9">
        <f>VLOOKUP(M14,Tulemused!I$2:J$424,2,1)</f>
        <v>0</v>
      </c>
      <c r="O14" s="11">
        <f>L14+N14</f>
        <v>0</v>
      </c>
      <c r="P14" s="10"/>
      <c r="Q14" s="9">
        <f>VLOOKUP(P14,Tulemused!K$2:L$564,2)</f>
        <v>0</v>
      </c>
      <c r="R14" s="11">
        <f>O14+Q14</f>
        <v>0</v>
      </c>
      <c r="T14" s="9">
        <f>VLOOKUP(S14,Tulemused!M$2:N$213,2)</f>
        <v>0</v>
      </c>
      <c r="U14" s="11">
        <f>R14+T14</f>
        <v>0</v>
      </c>
      <c r="W14" s="9">
        <f>VLOOKUP(V14,Tulemused!O$2:P$18,2)</f>
        <v>0</v>
      </c>
      <c r="X14" s="11">
        <f>U14+W14</f>
        <v>0</v>
      </c>
      <c r="Y14" s="10"/>
      <c r="Z14" s="9">
        <f>VLOOKUP(Y14,Tulemused!Q$2:R$203,2)</f>
        <v>0</v>
      </c>
      <c r="AA14" s="11">
        <f>X14+Z14</f>
        <v>0</v>
      </c>
      <c r="AC14" s="9">
        <f>VLOOKUP(AB14,Tulemused!S$2:T$347,2)</f>
        <v>0</v>
      </c>
      <c r="AD14" s="11">
        <f>AA14+AC14</f>
        <v>0</v>
      </c>
    </row>
    <row r="15" spans="2:30" ht="12.75">
      <c r="B15" s="10"/>
      <c r="C15" s="11">
        <f>VLOOKUP(B15,Tulemused!A$2:B$304,2)</f>
        <v>0</v>
      </c>
      <c r="D15" s="10"/>
      <c r="E15" s="9">
        <f>VLOOKUP(D15,Tulemused!C$2:D$253,2)</f>
        <v>0</v>
      </c>
      <c r="F15" s="11">
        <f>C15+E15</f>
        <v>0</v>
      </c>
      <c r="G15" s="10"/>
      <c r="H15" s="9">
        <f>VLOOKUP(G15,Tulemused!E$2:F$253,2)</f>
        <v>0</v>
      </c>
      <c r="I15" s="11">
        <f>F15+H15</f>
        <v>0</v>
      </c>
      <c r="J15" s="10"/>
      <c r="K15" s="9">
        <f>VLOOKUP(J15,Tulemused!G$2:H$16,2)</f>
        <v>0</v>
      </c>
      <c r="L15" s="11">
        <f>I15+K15</f>
        <v>0</v>
      </c>
      <c r="M15" s="10"/>
      <c r="N15" s="9">
        <f>VLOOKUP(M15,Tulemused!I$2:J$424,2,1)</f>
        <v>0</v>
      </c>
      <c r="O15" s="11">
        <f>L15+N15</f>
        <v>0</v>
      </c>
      <c r="P15" s="10"/>
      <c r="Q15" s="9">
        <f>VLOOKUP(P15,Tulemused!K$2:L$564,2)</f>
        <v>0</v>
      </c>
      <c r="R15" s="11">
        <f>O15+Q15</f>
        <v>0</v>
      </c>
      <c r="T15" s="9">
        <f>VLOOKUP(S15,Tulemused!M$2:N$213,2)</f>
        <v>0</v>
      </c>
      <c r="U15" s="11">
        <f>R15+T15</f>
        <v>0</v>
      </c>
      <c r="W15" s="9">
        <f>VLOOKUP(V15,Tulemused!O$2:P$18,2)</f>
        <v>0</v>
      </c>
      <c r="X15" s="11">
        <f>U15+W15</f>
        <v>0</v>
      </c>
      <c r="Y15" s="10"/>
      <c r="Z15" s="9">
        <f>VLOOKUP(Y15,Tulemused!Q$2:R$203,2)</f>
        <v>0</v>
      </c>
      <c r="AA15" s="11">
        <f>X15+Z15</f>
        <v>0</v>
      </c>
      <c r="AC15" s="9">
        <f>VLOOKUP(AB15,Tulemused!S$2:T$347,2)</f>
        <v>0</v>
      </c>
      <c r="AD15" s="11">
        <f>AA15+AC15</f>
        <v>0</v>
      </c>
    </row>
    <row r="16" spans="2:30" ht="12.75">
      <c r="B16" s="10"/>
      <c r="C16" s="11">
        <f>VLOOKUP(B16,Tulemused!A$2:B$304,2)</f>
        <v>0</v>
      </c>
      <c r="D16" s="10"/>
      <c r="E16" s="9">
        <f>VLOOKUP(D16,Tulemused!C$2:D$253,2)</f>
        <v>0</v>
      </c>
      <c r="F16" s="11">
        <f>C16+E16</f>
        <v>0</v>
      </c>
      <c r="G16" s="10"/>
      <c r="H16" s="9">
        <f>VLOOKUP(G16,Tulemused!E$2:F$253,2)</f>
        <v>0</v>
      </c>
      <c r="I16" s="11">
        <f>F16+H16</f>
        <v>0</v>
      </c>
      <c r="J16" s="10"/>
      <c r="K16" s="9">
        <f>VLOOKUP(J16,Tulemused!G$2:H$16,2)</f>
        <v>0</v>
      </c>
      <c r="L16" s="11">
        <f>I16+K16</f>
        <v>0</v>
      </c>
      <c r="M16" s="10"/>
      <c r="N16" s="9">
        <f>VLOOKUP(M16,Tulemused!I$2:J$424,2,1)</f>
        <v>0</v>
      </c>
      <c r="O16" s="11">
        <f>L16+N16</f>
        <v>0</v>
      </c>
      <c r="P16" s="10"/>
      <c r="Q16" s="9">
        <f>VLOOKUP(P16,Tulemused!K$2:L$564,2)</f>
        <v>0</v>
      </c>
      <c r="R16" s="11">
        <f>O16+Q16</f>
        <v>0</v>
      </c>
      <c r="T16" s="9">
        <f>VLOOKUP(S16,Tulemused!M$2:N$213,2)</f>
        <v>0</v>
      </c>
      <c r="U16" s="11">
        <f>R16+T16</f>
        <v>0</v>
      </c>
      <c r="W16" s="9">
        <f>VLOOKUP(V16,Tulemused!O$2:P$18,2)</f>
        <v>0</v>
      </c>
      <c r="X16" s="11">
        <f>U16+W16</f>
        <v>0</v>
      </c>
      <c r="Y16" s="10"/>
      <c r="Z16" s="9">
        <f>VLOOKUP(Y16,Tulemused!Q$2:R$203,2)</f>
        <v>0</v>
      </c>
      <c r="AA16" s="11">
        <f>X16+Z16</f>
        <v>0</v>
      </c>
      <c r="AC16" s="9">
        <f>VLOOKUP(AB16,Tulemused!S$2:T$347,2)</f>
        <v>0</v>
      </c>
      <c r="AD16" s="11">
        <f>AA16+AC16</f>
        <v>0</v>
      </c>
    </row>
    <row r="17" spans="2:7" ht="12.75">
      <c r="B17" s="10"/>
      <c r="G17" s="10"/>
    </row>
    <row r="18" spans="2:7" ht="12.75">
      <c r="B18" s="10"/>
      <c r="G18" s="10"/>
    </row>
    <row r="19" spans="2:7" ht="12.75">
      <c r="B19" s="10"/>
      <c r="G19" s="10"/>
    </row>
    <row r="20" ht="12.75">
      <c r="G20" s="10"/>
    </row>
    <row r="21" ht="12.75">
      <c r="G21" s="10"/>
    </row>
    <row r="22" ht="12.75">
      <c r="G22" s="10"/>
    </row>
  </sheetData>
  <sheetProtection/>
  <printOptions/>
  <pageMargins left="0.23" right="0.55" top="1" bottom="1" header="0.5" footer="0.5"/>
  <pageSetup horizontalDpi="360" verticalDpi="360" orientation="landscape" paperSize="9" scale="8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8515625" style="0" customWidth="1"/>
    <col min="3" max="3" width="8.57421875" style="0" customWidth="1"/>
    <col min="11" max="11" width="8.421875" style="0" customWidth="1"/>
  </cols>
  <sheetData>
    <row r="1" spans="1:12" ht="12.75">
      <c r="A1" t="s">
        <v>382</v>
      </c>
      <c r="B1" t="s">
        <v>411</v>
      </c>
      <c r="C1" t="s">
        <v>18</v>
      </c>
      <c r="D1" t="s">
        <v>6</v>
      </c>
      <c r="E1" t="s">
        <v>8</v>
      </c>
      <c r="F1" t="s">
        <v>20</v>
      </c>
      <c r="G1" t="s">
        <v>21</v>
      </c>
      <c r="H1" t="s">
        <v>412</v>
      </c>
      <c r="I1" t="s">
        <v>23</v>
      </c>
      <c r="J1" t="s">
        <v>24</v>
      </c>
      <c r="K1" t="s">
        <v>25</v>
      </c>
      <c r="L1" t="s">
        <v>26</v>
      </c>
    </row>
    <row r="2" spans="1:12" ht="12.75">
      <c r="A2" t="s">
        <v>409</v>
      </c>
      <c r="B2">
        <v>2800</v>
      </c>
      <c r="C2">
        <f>VLOOKUP(B2/10,Sheet5!A1:B31,2,0)</f>
        <v>14.23</v>
      </c>
      <c r="D2">
        <f>VLOOKUP(B2/10,Sheet5!$C$1:$D$303,2)</f>
        <v>4.439999999999984</v>
      </c>
      <c r="E2">
        <f>VLOOKUP(B2/10,Sheet5!$E$1:$F$318,2,0)</f>
        <v>6.53</v>
      </c>
      <c r="F2" s="5">
        <f>VLOOKUP(B2/10,Sheet5!$G$1:$H$17,2)</f>
        <v>1.3</v>
      </c>
      <c r="G2">
        <f>VLOOKUP(B2/10,Sheet5!$I$1:$J$31,2,0)</f>
        <v>64.26</v>
      </c>
      <c r="H2">
        <f>VLOOKUP(B2/10,Sheet5!$K$1:$L$31,2,0)</f>
        <v>20.92</v>
      </c>
      <c r="I2" s="5">
        <f>VLOOKUP(B2/10,Sheet5!$M$1:$N$347,2)</f>
        <v>20.4</v>
      </c>
      <c r="J2" s="5">
        <f>VLOOKUP(B2/10,Sheet5!$O$1:$P$22,2)</f>
        <v>2.6</v>
      </c>
      <c r="K2" s="5">
        <f>VLOOKUP(B2/10,Sheet5!$Q$3:$R$257,2)</f>
        <v>28.6</v>
      </c>
      <c r="L2" s="5" t="str">
        <f>VLOOKUP(B2/10,Sheet5!$S$1:$T$31,2,0)</f>
        <v>5.56,27</v>
      </c>
    </row>
    <row r="3" spans="1:12" ht="12.75">
      <c r="A3" s="18"/>
      <c r="B3" s="18"/>
      <c r="C3" s="18"/>
      <c r="D3" s="18" t="e">
        <f>VLOOKUP((B2-VLOOKUP(A2,'2001'!B1:AH41,3,0))/9,Sheet5!$C$1:$D$303,2)</f>
        <v>#N/A</v>
      </c>
      <c r="E3" s="19" t="e">
        <f>VLOOKUP(($B$2-VLOOKUP($A$2,'2001'!$B$1:$AH$41,6,0))/8,Sheet5!$E$1:$F$318,2)</f>
        <v>#N/A</v>
      </c>
      <c r="F3" s="19" t="e">
        <f>VLOOKUP(($B$2-VLOOKUP($A$2,'2001'!$B$1:$AH$41,9,0))/7,Sheet5!$G$1:$H$17,2)</f>
        <v>#N/A</v>
      </c>
      <c r="G3" t="e">
        <f>VLOOKUP((B2-VLOOKUP(A2,'2001'!B1:AH41,12,1))/6,Sheet5!$I$1:$J$31,2,0)</f>
        <v>#N/A</v>
      </c>
      <c r="H3" s="19"/>
      <c r="I3" s="19"/>
      <c r="J3" s="19">
        <f>VLOOKUP(($B$2-VLOOKUP($A$2,'2001'!$B$1:$AH$41,21))/3,Sheet5!$O$1:$P$22,2)</f>
        <v>3.5</v>
      </c>
      <c r="K3" s="19">
        <f>VLOOKUP(($B$2-VLOOKUP($A$2,'2001'!$B$1:$AH$41,24))/2,Sheet5!$Q$3:$R$257,2)</f>
        <v>45.12</v>
      </c>
      <c r="L3" s="19" t="e">
        <f>VLOOKUP(($B$2-VLOOKUP($A$2,'2001'!$B$1:$AH$41,27,0))/1,Sheet5!$S$1:$T$31,2,0)</f>
        <v>#N/A</v>
      </c>
    </row>
    <row r="4" spans="1:12" ht="12.75">
      <c r="A4" t="s">
        <v>382</v>
      </c>
      <c r="B4" t="s">
        <v>413</v>
      </c>
      <c r="C4" t="s">
        <v>18</v>
      </c>
      <c r="D4" t="s">
        <v>6</v>
      </c>
      <c r="E4" t="s">
        <v>8</v>
      </c>
      <c r="F4" t="s">
        <v>20</v>
      </c>
      <c r="G4" t="s">
        <v>21</v>
      </c>
      <c r="H4" t="s">
        <v>412</v>
      </c>
      <c r="I4" t="s">
        <v>23</v>
      </c>
      <c r="J4" t="s">
        <v>24</v>
      </c>
      <c r="K4" t="s">
        <v>25</v>
      </c>
      <c r="L4" t="s">
        <v>390</v>
      </c>
    </row>
    <row r="5" spans="1:12" ht="12.75">
      <c r="A5" t="s">
        <v>393</v>
      </c>
      <c r="B5">
        <f>VLOOKUP(A5,Tabel`99!A1:AD12,30,0)</f>
        <v>4509</v>
      </c>
      <c r="C5" t="e">
        <f>VLOOKUP($A$5,'2001'!$B$1:$AH$41,3,0)-VLOOKUP($A$5,Tabel`99!$A$1:$AD$12,3,0)</f>
        <v>#N/A</v>
      </c>
      <c r="D5" t="e">
        <f>VLOOKUP($A$5,'2001'!$B$1:$AH$41,6,0)-VLOOKUP($A$5,Tabel`99!$A$1:$AD$12,6,0)</f>
        <v>#N/A</v>
      </c>
      <c r="E5" t="e">
        <f>VLOOKUP($A$5,'2001'!$B$1:$AH$41,9,0)-VLOOKUP($A$5,Tabel`99!$A$1:$AD$12,9,0)</f>
        <v>#N/A</v>
      </c>
      <c r="F5" t="e">
        <f>VLOOKUP($A$5,'2001'!$B$1:$AH$41,12,0)-VLOOKUP($A$5,Tabel`99!$A$1:$AD$12,12,0)</f>
        <v>#N/A</v>
      </c>
      <c r="G5" t="e">
        <f>VLOOKUP($A$5,'2001'!$B$1:$AH$41,15,0)-VLOOKUP($A$5,Tabel`99!$A$1:$AD$12,15,0)</f>
        <v>#N/A</v>
      </c>
      <c r="H5" t="e">
        <f>VLOOKUP($A$5,'2001'!$B$1:$AH$41,18,0)-VLOOKUP($A$5,Tabel`99!$A$1:$AD$12,18,0)</f>
        <v>#N/A</v>
      </c>
      <c r="I5" t="e">
        <f>VLOOKUP($A$5,'2001'!$B$1:$AH$41,21,0)-VLOOKUP($A$5,Tabel`99!$A$1:$AD$12,21,0)</f>
        <v>#N/A</v>
      </c>
      <c r="J5" t="e">
        <f>VLOOKUP($A$5,'2001'!$B$1:$AH$41,24,0)-VLOOKUP($A$5,Tabel`99!$A$1:$AD$12,24,0)</f>
        <v>#N/A</v>
      </c>
      <c r="K5" t="e">
        <f>VLOOKUP($A$5,'2001'!$B$1:$AH$41,27,0)-VLOOKUP($A$5,Tabel`99!$A$1:$AD$12,27,0)</f>
        <v>#N/A</v>
      </c>
      <c r="L5" t="e">
        <f>VLOOKUP($A$5,'2001'!$B$1:$AH$41,30,0)-VLOOKUP($A$5,Tabel`99!$A$1:$AD$12,30,0)</f>
        <v>#N/A</v>
      </c>
    </row>
    <row r="7" ht="12.75">
      <c r="I7">
        <f>2552/4</f>
        <v>638</v>
      </c>
    </row>
    <row r="10" spans="5:9" ht="12.75">
      <c r="E10">
        <v>312</v>
      </c>
      <c r="F10">
        <v>585</v>
      </c>
      <c r="G10">
        <v>901</v>
      </c>
      <c r="H10">
        <v>1201</v>
      </c>
      <c r="I10">
        <v>1448</v>
      </c>
    </row>
    <row r="11" spans="5:7" ht="12.75">
      <c r="E11">
        <v>399</v>
      </c>
      <c r="F11">
        <v>744</v>
      </c>
      <c r="G11">
        <v>1158</v>
      </c>
    </row>
    <row r="12" spans="5:8" ht="12.75">
      <c r="E12">
        <v>431</v>
      </c>
      <c r="F12">
        <v>884</v>
      </c>
      <c r="G12">
        <v>1349</v>
      </c>
      <c r="H12">
        <v>1893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47"/>
  <sheetViews>
    <sheetView zoomScalePageLayoutView="0" workbookViewId="0" topLeftCell="A1">
      <selection activeCell="J31" sqref="J31"/>
    </sheetView>
  </sheetViews>
  <sheetFormatPr defaultColWidth="9.140625" defaultRowHeight="12.75"/>
  <sheetData>
    <row r="1" spans="1:20" ht="12.75">
      <c r="A1">
        <v>500</v>
      </c>
      <c r="B1">
        <v>12.82</v>
      </c>
      <c r="C1" s="1">
        <v>0</v>
      </c>
      <c r="D1" s="1">
        <v>0</v>
      </c>
      <c r="E1">
        <v>200</v>
      </c>
      <c r="F1">
        <v>5.15</v>
      </c>
      <c r="G1" s="1">
        <v>0</v>
      </c>
      <c r="H1" s="4">
        <v>0</v>
      </c>
      <c r="I1">
        <v>500</v>
      </c>
      <c r="J1">
        <v>57.57</v>
      </c>
      <c r="K1">
        <v>500</v>
      </c>
      <c r="L1">
        <v>18.25</v>
      </c>
      <c r="M1">
        <v>0</v>
      </c>
      <c r="N1">
        <v>0</v>
      </c>
      <c r="O1" s="1">
        <v>0</v>
      </c>
      <c r="P1" s="1">
        <v>0</v>
      </c>
      <c r="Q1" s="1">
        <v>0</v>
      </c>
      <c r="R1" s="1">
        <v>0</v>
      </c>
      <c r="S1">
        <v>500</v>
      </c>
      <c r="T1" t="s">
        <v>414</v>
      </c>
    </row>
    <row r="2" spans="1:20" ht="12.75">
      <c r="A2">
        <v>490</v>
      </c>
      <c r="B2">
        <v>12.87</v>
      </c>
      <c r="C2" s="1">
        <v>159</v>
      </c>
      <c r="D2" s="3">
        <v>3.7</v>
      </c>
      <c r="E2" s="1">
        <v>210</v>
      </c>
      <c r="F2" s="1">
        <v>5.33</v>
      </c>
      <c r="G2" s="1">
        <v>188</v>
      </c>
      <c r="H2" s="3">
        <v>1.2</v>
      </c>
      <c r="I2">
        <f>I1-10</f>
        <v>490</v>
      </c>
      <c r="J2">
        <v>57.84</v>
      </c>
      <c r="K2">
        <f>K1-10</f>
        <v>490</v>
      </c>
      <c r="L2">
        <v>18.36</v>
      </c>
      <c r="M2">
        <v>200</v>
      </c>
      <c r="N2">
        <v>16.08</v>
      </c>
      <c r="O2" s="1">
        <v>15</v>
      </c>
      <c r="P2" s="3">
        <v>1.2</v>
      </c>
      <c r="S2">
        <f>S1-10</f>
        <v>490</v>
      </c>
      <c r="T2" t="s">
        <v>36</v>
      </c>
    </row>
    <row r="3" spans="1:20" ht="12.75">
      <c r="A3">
        <f aca="true" t="shared" si="0" ref="A3:A31">A2-10</f>
        <v>480</v>
      </c>
      <c r="B3">
        <v>12.93</v>
      </c>
      <c r="C3" s="1">
        <v>161</v>
      </c>
      <c r="D3" s="3">
        <f>D2+0.01</f>
        <v>3.71</v>
      </c>
      <c r="E3">
        <v>220</v>
      </c>
      <c r="F3">
        <v>5.5</v>
      </c>
      <c r="G3" s="1">
        <v>218</v>
      </c>
      <c r="H3" s="1">
        <v>1.25</v>
      </c>
      <c r="I3">
        <f aca="true" t="shared" si="1" ref="I3:K18">I2-10</f>
        <v>480</v>
      </c>
      <c r="J3">
        <v>58.11</v>
      </c>
      <c r="K3">
        <f t="shared" si="1"/>
        <v>480</v>
      </c>
      <c r="L3">
        <v>18.47</v>
      </c>
      <c r="M3">
        <v>210</v>
      </c>
      <c r="N3">
        <v>16.64</v>
      </c>
      <c r="O3" s="1">
        <v>40</v>
      </c>
      <c r="P3" s="3">
        <v>1.4</v>
      </c>
      <c r="Q3">
        <v>200</v>
      </c>
      <c r="R3">
        <v>22.82</v>
      </c>
      <c r="S3">
        <f aca="true" t="shared" si="2" ref="S3:S18">S2-10</f>
        <v>480</v>
      </c>
      <c r="T3" t="s">
        <v>46</v>
      </c>
    </row>
    <row r="4" spans="1:20" ht="12.75">
      <c r="A4">
        <f t="shared" si="0"/>
        <v>470</v>
      </c>
      <c r="B4">
        <v>12.99</v>
      </c>
      <c r="C4" s="1">
        <v>162</v>
      </c>
      <c r="D4" s="3">
        <f aca="true" t="shared" si="3" ref="D4:D19">D3+0.01</f>
        <v>3.7199999999999998</v>
      </c>
      <c r="E4">
        <v>230</v>
      </c>
      <c r="F4">
        <v>5.67</v>
      </c>
      <c r="G4" s="1">
        <v>250</v>
      </c>
      <c r="H4" s="3">
        <v>1.3</v>
      </c>
      <c r="I4">
        <f t="shared" si="1"/>
        <v>470</v>
      </c>
      <c r="J4">
        <v>58.39</v>
      </c>
      <c r="K4">
        <f t="shared" si="1"/>
        <v>470</v>
      </c>
      <c r="L4">
        <v>18.58</v>
      </c>
      <c r="M4">
        <v>220</v>
      </c>
      <c r="N4">
        <v>17.18</v>
      </c>
      <c r="O4" s="1">
        <v>70</v>
      </c>
      <c r="P4" s="3">
        <v>1.6</v>
      </c>
      <c r="Q4">
        <v>210</v>
      </c>
      <c r="R4">
        <v>23.56</v>
      </c>
      <c r="S4">
        <f t="shared" si="2"/>
        <v>470</v>
      </c>
      <c r="T4" t="s">
        <v>56</v>
      </c>
    </row>
    <row r="5" spans="1:20" ht="12.75">
      <c r="A5">
        <f t="shared" si="0"/>
        <v>460</v>
      </c>
      <c r="B5">
        <v>13.05</v>
      </c>
      <c r="C5" s="1">
        <v>164</v>
      </c>
      <c r="D5" s="3">
        <f t="shared" si="3"/>
        <v>3.7299999999999995</v>
      </c>
      <c r="E5">
        <v>240</v>
      </c>
      <c r="F5">
        <v>5.84</v>
      </c>
      <c r="G5" s="1">
        <v>283</v>
      </c>
      <c r="H5" s="3">
        <v>1.35</v>
      </c>
      <c r="I5">
        <f t="shared" si="1"/>
        <v>460</v>
      </c>
      <c r="J5">
        <v>58.67</v>
      </c>
      <c r="K5">
        <f t="shared" si="1"/>
        <v>460</v>
      </c>
      <c r="L5">
        <v>18.69</v>
      </c>
      <c r="M5">
        <v>230</v>
      </c>
      <c r="N5">
        <v>17.72</v>
      </c>
      <c r="O5" s="1">
        <v>103</v>
      </c>
      <c r="P5" s="3">
        <v>1.8</v>
      </c>
      <c r="Q5">
        <v>220</v>
      </c>
      <c r="R5">
        <v>24.28</v>
      </c>
      <c r="S5">
        <f t="shared" si="2"/>
        <v>460</v>
      </c>
      <c r="T5" t="s">
        <v>66</v>
      </c>
    </row>
    <row r="6" spans="1:20" ht="12.75">
      <c r="A6">
        <f t="shared" si="0"/>
        <v>450</v>
      </c>
      <c r="B6">
        <v>13.11</v>
      </c>
      <c r="C6" s="1">
        <v>165</v>
      </c>
      <c r="D6" s="3">
        <f t="shared" si="3"/>
        <v>3.7399999999999993</v>
      </c>
      <c r="E6">
        <v>250</v>
      </c>
      <c r="F6">
        <v>6.02</v>
      </c>
      <c r="G6" s="1">
        <v>317</v>
      </c>
      <c r="H6" s="3">
        <v>1.4</v>
      </c>
      <c r="I6">
        <f t="shared" si="1"/>
        <v>450</v>
      </c>
      <c r="J6">
        <v>58.95</v>
      </c>
      <c r="K6">
        <f t="shared" si="1"/>
        <v>450</v>
      </c>
      <c r="L6">
        <v>18.8</v>
      </c>
      <c r="M6" s="1">
        <v>235</v>
      </c>
      <c r="N6" s="3">
        <v>18</v>
      </c>
      <c r="O6" s="1">
        <v>121</v>
      </c>
      <c r="P6" s="3">
        <v>1.9</v>
      </c>
      <c r="Q6">
        <v>230</v>
      </c>
      <c r="R6">
        <v>25</v>
      </c>
      <c r="S6">
        <f t="shared" si="2"/>
        <v>450</v>
      </c>
      <c r="T6" t="s">
        <v>76</v>
      </c>
    </row>
    <row r="7" spans="1:20" ht="12.75">
      <c r="A7">
        <f t="shared" si="0"/>
        <v>440</v>
      </c>
      <c r="B7">
        <v>13.17</v>
      </c>
      <c r="C7" s="1">
        <v>167</v>
      </c>
      <c r="D7" s="3">
        <f t="shared" si="3"/>
        <v>3.749999999999999</v>
      </c>
      <c r="E7">
        <v>260</v>
      </c>
      <c r="F7">
        <v>6.19</v>
      </c>
      <c r="G7" s="1">
        <v>352</v>
      </c>
      <c r="H7" s="3">
        <v>1.45</v>
      </c>
      <c r="I7">
        <f t="shared" si="1"/>
        <v>440</v>
      </c>
      <c r="J7">
        <v>59.23</v>
      </c>
      <c r="K7">
        <f t="shared" si="1"/>
        <v>440</v>
      </c>
      <c r="L7">
        <v>18.91</v>
      </c>
      <c r="M7" s="1">
        <f aca="true" t="shared" si="4" ref="M7:M70">M6+1</f>
        <v>236</v>
      </c>
      <c r="N7" s="3">
        <v>18.04</v>
      </c>
      <c r="O7" s="1">
        <v>140</v>
      </c>
      <c r="P7" s="3">
        <v>2</v>
      </c>
      <c r="Q7">
        <v>240</v>
      </c>
      <c r="R7">
        <v>25.74</v>
      </c>
      <c r="S7">
        <f t="shared" si="2"/>
        <v>440</v>
      </c>
      <c r="T7" t="s">
        <v>86</v>
      </c>
    </row>
    <row r="8" spans="1:20" ht="12.75">
      <c r="A8">
        <f t="shared" si="0"/>
        <v>430</v>
      </c>
      <c r="B8">
        <v>13.23</v>
      </c>
      <c r="C8" s="1">
        <v>168</v>
      </c>
      <c r="D8" s="3">
        <f t="shared" si="3"/>
        <v>3.759999999999999</v>
      </c>
      <c r="E8">
        <v>270</v>
      </c>
      <c r="F8">
        <v>6.36</v>
      </c>
      <c r="G8" s="1">
        <v>389</v>
      </c>
      <c r="H8" s="3">
        <v>1.5</v>
      </c>
      <c r="I8">
        <f t="shared" si="1"/>
        <v>430</v>
      </c>
      <c r="J8">
        <v>59.52</v>
      </c>
      <c r="K8">
        <f t="shared" si="1"/>
        <v>430</v>
      </c>
      <c r="L8">
        <v>19.03</v>
      </c>
      <c r="M8" s="1">
        <f t="shared" si="4"/>
        <v>237</v>
      </c>
      <c r="N8" s="3">
        <v>18.1</v>
      </c>
      <c r="O8" s="1">
        <v>159</v>
      </c>
      <c r="P8" s="3">
        <v>2.1</v>
      </c>
      <c r="Q8">
        <v>250</v>
      </c>
      <c r="R8">
        <v>26.46</v>
      </c>
      <c r="S8">
        <f t="shared" si="2"/>
        <v>430</v>
      </c>
      <c r="T8" t="s">
        <v>96</v>
      </c>
    </row>
    <row r="9" spans="1:20" ht="12.75">
      <c r="A9">
        <f t="shared" si="0"/>
        <v>420</v>
      </c>
      <c r="B9">
        <v>13.29</v>
      </c>
      <c r="C9" s="1">
        <v>170</v>
      </c>
      <c r="D9" s="3">
        <f t="shared" si="3"/>
        <v>3.7699999999999987</v>
      </c>
      <c r="E9">
        <v>280</v>
      </c>
      <c r="F9">
        <v>6.53</v>
      </c>
      <c r="G9" s="1">
        <v>426</v>
      </c>
      <c r="H9" s="3">
        <v>1.55</v>
      </c>
      <c r="I9">
        <f t="shared" si="1"/>
        <v>420</v>
      </c>
      <c r="J9">
        <v>59.81</v>
      </c>
      <c r="K9">
        <f t="shared" si="1"/>
        <v>420</v>
      </c>
      <c r="L9">
        <v>19.14</v>
      </c>
      <c r="M9" s="1">
        <f t="shared" si="4"/>
        <v>238</v>
      </c>
      <c r="N9" s="3">
        <v>18.16</v>
      </c>
      <c r="O9" s="1">
        <v>179</v>
      </c>
      <c r="P9" s="3">
        <v>2.2</v>
      </c>
      <c r="Q9">
        <v>260</v>
      </c>
      <c r="R9">
        <v>27.18</v>
      </c>
      <c r="S9">
        <f t="shared" si="2"/>
        <v>420</v>
      </c>
      <c r="T9" t="s">
        <v>106</v>
      </c>
    </row>
    <row r="10" spans="1:20" ht="12.75">
      <c r="A10">
        <f t="shared" si="0"/>
        <v>410</v>
      </c>
      <c r="B10">
        <v>13.35</v>
      </c>
      <c r="C10" s="1">
        <v>171</v>
      </c>
      <c r="D10" s="3">
        <f t="shared" si="3"/>
        <v>3.7799999999999985</v>
      </c>
      <c r="E10">
        <v>290</v>
      </c>
      <c r="F10">
        <v>6.7</v>
      </c>
      <c r="G10" s="1">
        <v>464</v>
      </c>
      <c r="H10" s="3">
        <v>1.6</v>
      </c>
      <c r="I10">
        <f t="shared" si="1"/>
        <v>410</v>
      </c>
      <c r="J10" t="s">
        <v>415</v>
      </c>
      <c r="K10">
        <f t="shared" si="1"/>
        <v>410</v>
      </c>
      <c r="L10">
        <v>19.26</v>
      </c>
      <c r="M10" s="1">
        <f t="shared" si="4"/>
        <v>239</v>
      </c>
      <c r="N10" s="3">
        <v>18.2</v>
      </c>
      <c r="O10" s="1">
        <v>199</v>
      </c>
      <c r="P10" s="3">
        <v>2.3</v>
      </c>
      <c r="Q10">
        <v>270</v>
      </c>
      <c r="R10">
        <v>27.9</v>
      </c>
      <c r="S10">
        <f t="shared" si="2"/>
        <v>410</v>
      </c>
      <c r="T10" t="s">
        <v>116</v>
      </c>
    </row>
    <row r="11" spans="1:20" ht="12.75">
      <c r="A11">
        <f t="shared" si="0"/>
        <v>400</v>
      </c>
      <c r="B11">
        <v>13.42</v>
      </c>
      <c r="C11" s="1">
        <v>173</v>
      </c>
      <c r="D11" s="3">
        <f t="shared" si="3"/>
        <v>3.7899999999999983</v>
      </c>
      <c r="E11">
        <v>300</v>
      </c>
      <c r="F11">
        <v>6.87</v>
      </c>
      <c r="G11" s="1">
        <v>504</v>
      </c>
      <c r="H11" s="3">
        <v>1.65</v>
      </c>
      <c r="I11">
        <f t="shared" si="1"/>
        <v>400</v>
      </c>
      <c r="J11">
        <v>60.4</v>
      </c>
      <c r="K11">
        <f t="shared" si="1"/>
        <v>400</v>
      </c>
      <c r="L11">
        <v>19.38</v>
      </c>
      <c r="M11" s="1">
        <f t="shared" si="4"/>
        <v>240</v>
      </c>
      <c r="N11" s="3">
        <v>18.26</v>
      </c>
      <c r="O11" s="1">
        <v>220</v>
      </c>
      <c r="P11" s="3">
        <v>2.4</v>
      </c>
      <c r="Q11" s="1">
        <v>271</v>
      </c>
      <c r="R11" s="3">
        <v>28</v>
      </c>
      <c r="S11">
        <f t="shared" si="2"/>
        <v>400</v>
      </c>
      <c r="T11" t="s">
        <v>126</v>
      </c>
    </row>
    <row r="12" spans="1:20" ht="12.75">
      <c r="A12">
        <f t="shared" si="0"/>
        <v>390</v>
      </c>
      <c r="B12">
        <v>13.48</v>
      </c>
      <c r="C12" s="1">
        <v>174</v>
      </c>
      <c r="D12" s="3">
        <f t="shared" si="3"/>
        <v>3.799999999999998</v>
      </c>
      <c r="E12">
        <v>310</v>
      </c>
      <c r="F12">
        <v>7.04</v>
      </c>
      <c r="G12" s="1">
        <v>544</v>
      </c>
      <c r="H12" s="3">
        <v>1.7</v>
      </c>
      <c r="I12">
        <f t="shared" si="1"/>
        <v>390</v>
      </c>
      <c r="J12">
        <v>60.7</v>
      </c>
      <c r="K12">
        <f t="shared" si="1"/>
        <v>390</v>
      </c>
      <c r="L12">
        <v>19.5</v>
      </c>
      <c r="M12" s="1">
        <f t="shared" si="4"/>
        <v>241</v>
      </c>
      <c r="N12" s="3">
        <v>18.32</v>
      </c>
      <c r="O12" s="1">
        <v>242</v>
      </c>
      <c r="P12" s="3">
        <v>2.5</v>
      </c>
      <c r="Q12" s="1">
        <f aca="true" t="shared" si="5" ref="Q12:Q75">Q11+1</f>
        <v>272</v>
      </c>
      <c r="R12" s="3">
        <v>28.04</v>
      </c>
      <c r="S12">
        <f t="shared" si="2"/>
        <v>390</v>
      </c>
      <c r="T12" t="s">
        <v>416</v>
      </c>
    </row>
    <row r="13" spans="1:20" ht="12.75">
      <c r="A13">
        <f t="shared" si="0"/>
        <v>380</v>
      </c>
      <c r="B13">
        <v>13.54</v>
      </c>
      <c r="C13" s="1">
        <v>176</v>
      </c>
      <c r="D13" s="3">
        <f t="shared" si="3"/>
        <v>3.809999999999998</v>
      </c>
      <c r="E13">
        <v>320</v>
      </c>
      <c r="F13">
        <v>7.21</v>
      </c>
      <c r="G13" s="1">
        <v>585</v>
      </c>
      <c r="H13" s="3">
        <v>1.75</v>
      </c>
      <c r="I13">
        <f t="shared" si="1"/>
        <v>380</v>
      </c>
      <c r="J13">
        <v>61</v>
      </c>
      <c r="K13">
        <f t="shared" si="1"/>
        <v>380</v>
      </c>
      <c r="L13">
        <v>19.62</v>
      </c>
      <c r="M13" s="1">
        <f t="shared" si="4"/>
        <v>242</v>
      </c>
      <c r="N13" s="3">
        <v>18.38</v>
      </c>
      <c r="O13" s="1">
        <v>264</v>
      </c>
      <c r="P13" s="3">
        <v>2.6</v>
      </c>
      <c r="Q13" s="1">
        <f t="shared" si="5"/>
        <v>273</v>
      </c>
      <c r="R13" s="3">
        <v>28.1</v>
      </c>
      <c r="S13">
        <f t="shared" si="2"/>
        <v>380</v>
      </c>
      <c r="T13" t="s">
        <v>417</v>
      </c>
    </row>
    <row r="14" spans="1:20" ht="12.75">
      <c r="A14">
        <f t="shared" si="0"/>
        <v>370</v>
      </c>
      <c r="B14">
        <v>13.61</v>
      </c>
      <c r="C14" s="1">
        <v>177</v>
      </c>
      <c r="D14" s="3">
        <f t="shared" si="3"/>
        <v>3.8199999999999976</v>
      </c>
      <c r="E14">
        <v>330</v>
      </c>
      <c r="F14">
        <v>7.38</v>
      </c>
      <c r="G14" s="1">
        <v>627</v>
      </c>
      <c r="H14" s="3">
        <v>1.8</v>
      </c>
      <c r="I14">
        <f t="shared" si="1"/>
        <v>370</v>
      </c>
      <c r="J14">
        <v>61.31</v>
      </c>
      <c r="K14">
        <f t="shared" si="1"/>
        <v>370</v>
      </c>
      <c r="L14">
        <v>19.74</v>
      </c>
      <c r="M14" s="1">
        <f t="shared" si="4"/>
        <v>243</v>
      </c>
      <c r="N14" s="3">
        <v>18.42</v>
      </c>
      <c r="O14" s="1">
        <v>286</v>
      </c>
      <c r="P14" s="3">
        <v>2.7</v>
      </c>
      <c r="Q14" s="1">
        <f t="shared" si="5"/>
        <v>274</v>
      </c>
      <c r="R14" s="3">
        <v>28.18</v>
      </c>
      <c r="S14">
        <f t="shared" si="2"/>
        <v>370</v>
      </c>
      <c r="T14" t="s">
        <v>418</v>
      </c>
    </row>
    <row r="15" spans="1:20" ht="12.75">
      <c r="A15">
        <f t="shared" si="0"/>
        <v>360</v>
      </c>
      <c r="B15">
        <v>13.67</v>
      </c>
      <c r="C15" s="1">
        <v>179</v>
      </c>
      <c r="D15" s="3">
        <f t="shared" si="3"/>
        <v>3.8299999999999974</v>
      </c>
      <c r="E15">
        <v>340</v>
      </c>
      <c r="F15">
        <v>7.55</v>
      </c>
      <c r="G15" s="1">
        <v>670</v>
      </c>
      <c r="H15" s="3">
        <v>1.85</v>
      </c>
      <c r="I15">
        <f t="shared" si="1"/>
        <v>360</v>
      </c>
      <c r="J15">
        <v>61.62</v>
      </c>
      <c r="K15">
        <f t="shared" si="1"/>
        <v>360</v>
      </c>
      <c r="L15">
        <v>19.87</v>
      </c>
      <c r="M15" s="1">
        <f t="shared" si="4"/>
        <v>244</v>
      </c>
      <c r="N15" s="3">
        <v>18.48</v>
      </c>
      <c r="O15" s="1">
        <v>309</v>
      </c>
      <c r="P15" s="3">
        <v>2.8</v>
      </c>
      <c r="Q15" s="1">
        <f t="shared" si="5"/>
        <v>275</v>
      </c>
      <c r="R15" s="3">
        <v>28.24</v>
      </c>
      <c r="S15">
        <f t="shared" si="2"/>
        <v>360</v>
      </c>
      <c r="T15" t="s">
        <v>419</v>
      </c>
    </row>
    <row r="16" spans="1:20" ht="12.75">
      <c r="A16">
        <f t="shared" si="0"/>
        <v>350</v>
      </c>
      <c r="B16">
        <v>13.74</v>
      </c>
      <c r="C16" s="1">
        <v>181</v>
      </c>
      <c r="D16" s="3">
        <f t="shared" si="3"/>
        <v>3.839999999999997</v>
      </c>
      <c r="E16">
        <v>350</v>
      </c>
      <c r="F16">
        <v>7.72</v>
      </c>
      <c r="G16" s="1">
        <v>714</v>
      </c>
      <c r="H16" s="3">
        <v>1.9</v>
      </c>
      <c r="I16">
        <f t="shared" si="1"/>
        <v>350</v>
      </c>
      <c r="J16">
        <v>61.94</v>
      </c>
      <c r="K16">
        <f t="shared" si="1"/>
        <v>350</v>
      </c>
      <c r="L16">
        <v>19.99</v>
      </c>
      <c r="M16" s="1">
        <f t="shared" si="4"/>
        <v>245</v>
      </c>
      <c r="N16" s="3">
        <v>18.54</v>
      </c>
      <c r="O16" s="1">
        <v>333</v>
      </c>
      <c r="P16" s="3">
        <v>2.9</v>
      </c>
      <c r="Q16" s="1">
        <f t="shared" si="5"/>
        <v>276</v>
      </c>
      <c r="R16" s="3">
        <v>28.32</v>
      </c>
      <c r="S16">
        <f t="shared" si="2"/>
        <v>350</v>
      </c>
      <c r="T16" t="s">
        <v>420</v>
      </c>
    </row>
    <row r="17" spans="1:20" ht="12.75">
      <c r="A17">
        <f t="shared" si="0"/>
        <v>340</v>
      </c>
      <c r="B17">
        <v>13.81</v>
      </c>
      <c r="C17" s="1">
        <v>182</v>
      </c>
      <c r="D17" s="3">
        <f t="shared" si="3"/>
        <v>3.849999999999997</v>
      </c>
      <c r="E17">
        <v>360</v>
      </c>
      <c r="F17">
        <v>7.89</v>
      </c>
      <c r="G17" s="1">
        <v>749</v>
      </c>
      <c r="H17" s="1">
        <v>1.94</v>
      </c>
      <c r="I17">
        <f t="shared" si="1"/>
        <v>340</v>
      </c>
      <c r="J17">
        <v>62.25</v>
      </c>
      <c r="K17">
        <f t="shared" si="1"/>
        <v>340</v>
      </c>
      <c r="L17">
        <v>20.12</v>
      </c>
      <c r="M17" s="1">
        <f t="shared" si="4"/>
        <v>246</v>
      </c>
      <c r="N17" s="3">
        <v>18.58</v>
      </c>
      <c r="O17" s="1">
        <v>357</v>
      </c>
      <c r="P17" s="3">
        <v>3</v>
      </c>
      <c r="Q17" s="1">
        <f t="shared" si="5"/>
        <v>277</v>
      </c>
      <c r="R17" s="3">
        <v>28.4</v>
      </c>
      <c r="S17">
        <f t="shared" si="2"/>
        <v>340</v>
      </c>
      <c r="T17" t="s">
        <v>421</v>
      </c>
    </row>
    <row r="18" spans="1:20" ht="12.75">
      <c r="A18">
        <f t="shared" si="0"/>
        <v>330</v>
      </c>
      <c r="B18">
        <v>13.88</v>
      </c>
      <c r="C18" s="1">
        <v>184</v>
      </c>
      <c r="D18" s="3">
        <f t="shared" si="3"/>
        <v>3.8599999999999968</v>
      </c>
      <c r="E18" s="1">
        <v>366</v>
      </c>
      <c r="F18" s="3">
        <v>8</v>
      </c>
      <c r="I18">
        <f t="shared" si="1"/>
        <v>330</v>
      </c>
      <c r="J18">
        <v>62.58</v>
      </c>
      <c r="K18">
        <f t="shared" si="1"/>
        <v>330</v>
      </c>
      <c r="L18">
        <v>20.25</v>
      </c>
      <c r="M18" s="1">
        <f t="shared" si="4"/>
        <v>247</v>
      </c>
      <c r="N18" s="3">
        <v>18.64</v>
      </c>
      <c r="O18" s="1">
        <v>381</v>
      </c>
      <c r="P18" s="3">
        <v>3.1</v>
      </c>
      <c r="Q18" s="1">
        <f t="shared" si="5"/>
        <v>278</v>
      </c>
      <c r="R18" s="3">
        <v>28.46</v>
      </c>
      <c r="S18">
        <f t="shared" si="2"/>
        <v>330</v>
      </c>
      <c r="T18" t="s">
        <v>422</v>
      </c>
    </row>
    <row r="19" spans="1:20" ht="12.75">
      <c r="A19">
        <f t="shared" si="0"/>
        <v>320</v>
      </c>
      <c r="B19">
        <v>13.95</v>
      </c>
      <c r="C19" s="1">
        <v>185</v>
      </c>
      <c r="D19" s="3">
        <f t="shared" si="3"/>
        <v>3.8699999999999966</v>
      </c>
      <c r="E19" s="1">
        <v>367</v>
      </c>
      <c r="F19" s="3">
        <f aca="true" t="shared" si="6" ref="F19:F82">F18+0.01</f>
        <v>8.01</v>
      </c>
      <c r="I19">
        <f aca="true" t="shared" si="7" ref="I19:K31">I18-10</f>
        <v>320</v>
      </c>
      <c r="J19">
        <v>62.9</v>
      </c>
      <c r="K19">
        <f t="shared" si="7"/>
        <v>320</v>
      </c>
      <c r="L19">
        <v>20.38</v>
      </c>
      <c r="M19" s="1">
        <f t="shared" si="4"/>
        <v>248</v>
      </c>
      <c r="N19" s="3">
        <v>18.7</v>
      </c>
      <c r="O19" s="1">
        <v>406</v>
      </c>
      <c r="P19" s="3">
        <v>3.2</v>
      </c>
      <c r="Q19" s="1">
        <f t="shared" si="5"/>
        <v>279</v>
      </c>
      <c r="R19" s="3">
        <v>28.54</v>
      </c>
      <c r="S19">
        <f aca="true" t="shared" si="8" ref="S19:S31">S18-10</f>
        <v>320</v>
      </c>
      <c r="T19" t="s">
        <v>423</v>
      </c>
    </row>
    <row r="20" spans="1:20" ht="12.75">
      <c r="A20">
        <f t="shared" si="0"/>
        <v>310</v>
      </c>
      <c r="B20">
        <v>14.02</v>
      </c>
      <c r="C20" s="1">
        <v>187</v>
      </c>
      <c r="D20" s="3">
        <f aca="true" t="shared" si="9" ref="D20:D35">D19+0.01</f>
        <v>3.8799999999999963</v>
      </c>
      <c r="E20" s="1">
        <v>367</v>
      </c>
      <c r="F20" s="3">
        <f t="shared" si="6"/>
        <v>8.02</v>
      </c>
      <c r="I20">
        <f t="shared" si="7"/>
        <v>310</v>
      </c>
      <c r="J20">
        <v>63.24</v>
      </c>
      <c r="K20">
        <f t="shared" si="7"/>
        <v>310</v>
      </c>
      <c r="L20">
        <v>20.51</v>
      </c>
      <c r="M20" s="1">
        <f t="shared" si="4"/>
        <v>249</v>
      </c>
      <c r="N20" s="3">
        <v>18.74</v>
      </c>
      <c r="O20" s="1">
        <v>431</v>
      </c>
      <c r="P20" s="3">
        <v>3.3</v>
      </c>
      <c r="Q20" s="1">
        <f t="shared" si="5"/>
        <v>280</v>
      </c>
      <c r="R20" s="3">
        <v>28.6</v>
      </c>
      <c r="S20">
        <f t="shared" si="8"/>
        <v>310</v>
      </c>
      <c r="T20" t="s">
        <v>424</v>
      </c>
    </row>
    <row r="21" spans="1:20" ht="12.75">
      <c r="A21">
        <f t="shared" si="0"/>
        <v>300</v>
      </c>
      <c r="B21">
        <v>14.09</v>
      </c>
      <c r="C21" s="1">
        <v>188</v>
      </c>
      <c r="D21" s="3">
        <f t="shared" si="9"/>
        <v>3.889999999999996</v>
      </c>
      <c r="E21" s="1">
        <v>368</v>
      </c>
      <c r="F21" s="3">
        <f t="shared" si="6"/>
        <v>8.03</v>
      </c>
      <c r="I21">
        <f t="shared" si="7"/>
        <v>300</v>
      </c>
      <c r="J21">
        <v>63.57</v>
      </c>
      <c r="K21">
        <f t="shared" si="7"/>
        <v>300</v>
      </c>
      <c r="L21">
        <v>20.65</v>
      </c>
      <c r="M21" s="1">
        <f t="shared" si="4"/>
        <v>250</v>
      </c>
      <c r="N21" s="3">
        <v>18.8</v>
      </c>
      <c r="O21" s="1">
        <v>457</v>
      </c>
      <c r="P21" s="3">
        <v>3.4</v>
      </c>
      <c r="Q21" s="1">
        <f t="shared" si="5"/>
        <v>281</v>
      </c>
      <c r="R21" s="3">
        <v>28.68</v>
      </c>
      <c r="S21">
        <f t="shared" si="8"/>
        <v>300</v>
      </c>
      <c r="T21" t="s">
        <v>425</v>
      </c>
    </row>
    <row r="22" spans="1:20" ht="12.75">
      <c r="A22">
        <f t="shared" si="0"/>
        <v>290</v>
      </c>
      <c r="B22">
        <v>14.16</v>
      </c>
      <c r="C22" s="1">
        <v>190</v>
      </c>
      <c r="D22" s="3">
        <f t="shared" si="9"/>
        <v>3.899999999999996</v>
      </c>
      <c r="E22" s="1">
        <v>369</v>
      </c>
      <c r="F22" s="3">
        <f t="shared" si="6"/>
        <v>8.04</v>
      </c>
      <c r="I22">
        <f t="shared" si="7"/>
        <v>290</v>
      </c>
      <c r="J22">
        <v>63.92</v>
      </c>
      <c r="K22">
        <f t="shared" si="7"/>
        <v>290</v>
      </c>
      <c r="L22">
        <v>20.78</v>
      </c>
      <c r="M22" s="1">
        <f t="shared" si="4"/>
        <v>251</v>
      </c>
      <c r="N22" s="3">
        <v>18.86</v>
      </c>
      <c r="O22" s="1">
        <v>482</v>
      </c>
      <c r="P22" s="3">
        <v>3.5</v>
      </c>
      <c r="Q22" s="1">
        <f t="shared" si="5"/>
        <v>282</v>
      </c>
      <c r="R22" s="3">
        <v>28.74</v>
      </c>
      <c r="S22">
        <f t="shared" si="8"/>
        <v>290</v>
      </c>
      <c r="T22" t="s">
        <v>426</v>
      </c>
    </row>
    <row r="23" spans="1:20" ht="12.75">
      <c r="A23">
        <f t="shared" si="0"/>
        <v>280</v>
      </c>
      <c r="B23">
        <v>14.23</v>
      </c>
      <c r="C23" s="1">
        <v>191</v>
      </c>
      <c r="D23" s="3">
        <f t="shared" si="9"/>
        <v>3.9099999999999957</v>
      </c>
      <c r="E23" s="1">
        <v>369</v>
      </c>
      <c r="F23" s="3">
        <f t="shared" si="6"/>
        <v>8.049999999999999</v>
      </c>
      <c r="I23">
        <f t="shared" si="7"/>
        <v>280</v>
      </c>
      <c r="J23">
        <v>64.26</v>
      </c>
      <c r="K23">
        <f t="shared" si="7"/>
        <v>280</v>
      </c>
      <c r="L23">
        <v>20.92</v>
      </c>
      <c r="M23" s="1">
        <f t="shared" si="4"/>
        <v>252</v>
      </c>
      <c r="N23" s="3">
        <v>18.9</v>
      </c>
      <c r="Q23" s="1">
        <f t="shared" si="5"/>
        <v>283</v>
      </c>
      <c r="R23" s="3">
        <v>28.82</v>
      </c>
      <c r="S23">
        <f t="shared" si="8"/>
        <v>280</v>
      </c>
      <c r="T23" t="s">
        <v>427</v>
      </c>
    </row>
    <row r="24" spans="1:20" ht="12.75">
      <c r="A24">
        <f t="shared" si="0"/>
        <v>270</v>
      </c>
      <c r="B24">
        <v>14.31</v>
      </c>
      <c r="C24" s="1">
        <v>193</v>
      </c>
      <c r="D24" s="3">
        <f t="shared" si="9"/>
        <v>3.9199999999999955</v>
      </c>
      <c r="E24" s="1">
        <v>370</v>
      </c>
      <c r="F24" s="3">
        <f t="shared" si="6"/>
        <v>8.059999999999999</v>
      </c>
      <c r="I24">
        <f t="shared" si="7"/>
        <v>270</v>
      </c>
      <c r="J24">
        <v>64.62</v>
      </c>
      <c r="K24">
        <f t="shared" si="7"/>
        <v>270</v>
      </c>
      <c r="L24">
        <v>21.07</v>
      </c>
      <c r="M24" s="1">
        <f t="shared" si="4"/>
        <v>253</v>
      </c>
      <c r="N24" s="3">
        <v>18.96</v>
      </c>
      <c r="Q24" s="1">
        <f t="shared" si="5"/>
        <v>284</v>
      </c>
      <c r="R24" s="3">
        <v>28.9</v>
      </c>
      <c r="S24">
        <f t="shared" si="8"/>
        <v>270</v>
      </c>
      <c r="T24" t="s">
        <v>428</v>
      </c>
    </row>
    <row r="25" spans="1:20" ht="12.75">
      <c r="A25">
        <f t="shared" si="0"/>
        <v>260</v>
      </c>
      <c r="B25">
        <v>14.39</v>
      </c>
      <c r="C25" s="1">
        <v>195</v>
      </c>
      <c r="D25" s="3">
        <f t="shared" si="9"/>
        <v>3.9299999999999953</v>
      </c>
      <c r="E25" s="1">
        <v>370</v>
      </c>
      <c r="F25" s="3">
        <f t="shared" si="6"/>
        <v>8.069999999999999</v>
      </c>
      <c r="I25">
        <f t="shared" si="7"/>
        <v>260</v>
      </c>
      <c r="J25">
        <v>64.97</v>
      </c>
      <c r="K25">
        <f t="shared" si="7"/>
        <v>260</v>
      </c>
      <c r="L25">
        <v>21.21</v>
      </c>
      <c r="M25" s="1">
        <f t="shared" si="4"/>
        <v>254</v>
      </c>
      <c r="N25" s="3">
        <v>19.02</v>
      </c>
      <c r="Q25" s="1">
        <f t="shared" si="5"/>
        <v>285</v>
      </c>
      <c r="R25" s="3">
        <v>28.96</v>
      </c>
      <c r="S25">
        <f t="shared" si="8"/>
        <v>260</v>
      </c>
      <c r="T25" t="s">
        <v>266</v>
      </c>
    </row>
    <row r="26" spans="1:20" ht="12.75">
      <c r="A26">
        <f t="shared" si="0"/>
        <v>250</v>
      </c>
      <c r="B26">
        <v>14.46</v>
      </c>
      <c r="C26" s="1">
        <v>196</v>
      </c>
      <c r="D26" s="3">
        <f t="shared" si="9"/>
        <v>3.939999999999995</v>
      </c>
      <c r="E26" s="1">
        <v>371</v>
      </c>
      <c r="F26" s="3">
        <f t="shared" si="6"/>
        <v>8.079999999999998</v>
      </c>
      <c r="I26">
        <f t="shared" si="7"/>
        <v>250</v>
      </c>
      <c r="J26">
        <v>65.34</v>
      </c>
      <c r="K26">
        <f t="shared" si="7"/>
        <v>250</v>
      </c>
      <c r="L26">
        <v>21.36</v>
      </c>
      <c r="M26" s="1">
        <f t="shared" si="4"/>
        <v>255</v>
      </c>
      <c r="N26" s="3">
        <v>19.08</v>
      </c>
      <c r="Q26" s="1">
        <f t="shared" si="5"/>
        <v>286</v>
      </c>
      <c r="R26" s="3">
        <v>29.04</v>
      </c>
      <c r="S26">
        <f t="shared" si="8"/>
        <v>250</v>
      </c>
      <c r="T26" t="s">
        <v>276</v>
      </c>
    </row>
    <row r="27" spans="1:20" ht="12.75">
      <c r="A27">
        <f t="shared" si="0"/>
        <v>240</v>
      </c>
      <c r="B27">
        <v>14.54</v>
      </c>
      <c r="C27" s="1">
        <v>198</v>
      </c>
      <c r="D27" s="3">
        <f t="shared" si="9"/>
        <v>3.949999999999995</v>
      </c>
      <c r="E27" s="1">
        <v>372</v>
      </c>
      <c r="F27" s="3">
        <f t="shared" si="6"/>
        <v>8.089999999999998</v>
      </c>
      <c r="I27">
        <f t="shared" si="7"/>
        <v>240</v>
      </c>
      <c r="J27">
        <v>65.71</v>
      </c>
      <c r="K27">
        <f t="shared" si="7"/>
        <v>240</v>
      </c>
      <c r="L27">
        <v>21.51</v>
      </c>
      <c r="M27" s="1">
        <f t="shared" si="4"/>
        <v>256</v>
      </c>
      <c r="N27" s="3">
        <v>19.12</v>
      </c>
      <c r="Q27" s="1">
        <f t="shared" si="5"/>
        <v>287</v>
      </c>
      <c r="R27" s="3">
        <v>29.1</v>
      </c>
      <c r="S27">
        <f t="shared" si="8"/>
        <v>240</v>
      </c>
      <c r="T27" t="s">
        <v>286</v>
      </c>
    </row>
    <row r="28" spans="1:20" ht="12.75">
      <c r="A28">
        <f t="shared" si="0"/>
        <v>230</v>
      </c>
      <c r="B28">
        <v>14.62</v>
      </c>
      <c r="C28" s="1">
        <v>199</v>
      </c>
      <c r="D28" s="3">
        <f t="shared" si="9"/>
        <v>3.9599999999999946</v>
      </c>
      <c r="E28" s="1">
        <v>372</v>
      </c>
      <c r="F28" s="3">
        <f t="shared" si="6"/>
        <v>8.099999999999998</v>
      </c>
      <c r="I28">
        <f t="shared" si="7"/>
        <v>230</v>
      </c>
      <c r="J28">
        <v>66.09</v>
      </c>
      <c r="K28">
        <f t="shared" si="7"/>
        <v>230</v>
      </c>
      <c r="L28">
        <v>21.66</v>
      </c>
      <c r="M28" s="1">
        <f t="shared" si="4"/>
        <v>257</v>
      </c>
      <c r="N28" s="3">
        <v>19.18</v>
      </c>
      <c r="Q28" s="1">
        <f t="shared" si="5"/>
        <v>288</v>
      </c>
      <c r="R28" s="3">
        <v>29.18</v>
      </c>
      <c r="S28">
        <f t="shared" si="8"/>
        <v>230</v>
      </c>
      <c r="T28" t="s">
        <v>296</v>
      </c>
    </row>
    <row r="29" spans="1:20" ht="12.75">
      <c r="A29">
        <f t="shared" si="0"/>
        <v>220</v>
      </c>
      <c r="B29">
        <v>14.7</v>
      </c>
      <c r="C29" s="1">
        <v>201</v>
      </c>
      <c r="D29" s="3">
        <f t="shared" si="9"/>
        <v>3.9699999999999944</v>
      </c>
      <c r="E29" s="1">
        <v>373</v>
      </c>
      <c r="F29" s="3">
        <f t="shared" si="6"/>
        <v>8.109999999999998</v>
      </c>
      <c r="I29">
        <f t="shared" si="7"/>
        <v>220</v>
      </c>
      <c r="J29">
        <v>66.47</v>
      </c>
      <c r="K29">
        <f t="shared" si="7"/>
        <v>220</v>
      </c>
      <c r="L29">
        <v>21.82</v>
      </c>
      <c r="M29" s="1">
        <f t="shared" si="4"/>
        <v>258</v>
      </c>
      <c r="N29" s="3">
        <v>19.24</v>
      </c>
      <c r="Q29" s="1">
        <f t="shared" si="5"/>
        <v>289</v>
      </c>
      <c r="R29" s="3">
        <v>29.24</v>
      </c>
      <c r="S29">
        <f t="shared" si="8"/>
        <v>220</v>
      </c>
      <c r="T29" t="s">
        <v>306</v>
      </c>
    </row>
    <row r="30" spans="1:20" ht="12.75">
      <c r="A30">
        <f t="shared" si="0"/>
        <v>210</v>
      </c>
      <c r="B30">
        <v>14.79</v>
      </c>
      <c r="C30" s="1">
        <v>203</v>
      </c>
      <c r="D30" s="3">
        <f t="shared" si="9"/>
        <v>3.979999999999994</v>
      </c>
      <c r="E30" s="1">
        <v>373</v>
      </c>
      <c r="F30" s="3">
        <f t="shared" si="6"/>
        <v>8.119999999999997</v>
      </c>
      <c r="I30">
        <f t="shared" si="7"/>
        <v>210</v>
      </c>
      <c r="J30">
        <v>66.87</v>
      </c>
      <c r="K30">
        <f t="shared" si="7"/>
        <v>210</v>
      </c>
      <c r="L30">
        <v>21.98</v>
      </c>
      <c r="M30" s="1">
        <f t="shared" si="4"/>
        <v>259</v>
      </c>
      <c r="N30" s="3">
        <v>19.28</v>
      </c>
      <c r="Q30" s="1">
        <f t="shared" si="5"/>
        <v>290</v>
      </c>
      <c r="R30" s="3">
        <v>29.32</v>
      </c>
      <c r="S30">
        <f t="shared" si="8"/>
        <v>210</v>
      </c>
      <c r="T30" t="s">
        <v>429</v>
      </c>
    </row>
    <row r="31" spans="1:20" ht="12.75">
      <c r="A31">
        <f t="shared" si="0"/>
        <v>200</v>
      </c>
      <c r="B31">
        <v>14.87</v>
      </c>
      <c r="C31" s="1">
        <v>204</v>
      </c>
      <c r="D31" s="3">
        <f t="shared" si="9"/>
        <v>3.989999999999994</v>
      </c>
      <c r="E31" s="1">
        <v>374</v>
      </c>
      <c r="F31" s="3">
        <f t="shared" si="6"/>
        <v>8.129999999999997</v>
      </c>
      <c r="I31">
        <f t="shared" si="7"/>
        <v>200</v>
      </c>
      <c r="J31">
        <v>67.27</v>
      </c>
      <c r="K31">
        <f t="shared" si="7"/>
        <v>200</v>
      </c>
      <c r="L31">
        <v>22.14</v>
      </c>
      <c r="M31" s="1">
        <f t="shared" si="4"/>
        <v>260</v>
      </c>
      <c r="N31" s="3">
        <v>19.34</v>
      </c>
      <c r="Q31" s="1">
        <f t="shared" si="5"/>
        <v>291</v>
      </c>
      <c r="R31" s="3">
        <v>29.4</v>
      </c>
      <c r="S31">
        <f t="shared" si="8"/>
        <v>200</v>
      </c>
      <c r="T31" t="s">
        <v>430</v>
      </c>
    </row>
    <row r="32" spans="3:18" ht="12.75">
      <c r="C32" s="1">
        <v>206</v>
      </c>
      <c r="D32" s="3">
        <f t="shared" si="9"/>
        <v>3.999999999999994</v>
      </c>
      <c r="E32" s="1">
        <v>375</v>
      </c>
      <c r="F32" s="3">
        <f t="shared" si="6"/>
        <v>8.139999999999997</v>
      </c>
      <c r="M32" s="1">
        <f t="shared" si="4"/>
        <v>261</v>
      </c>
      <c r="N32" s="3">
        <v>19.4</v>
      </c>
      <c r="Q32" s="1">
        <f t="shared" si="5"/>
        <v>292</v>
      </c>
      <c r="R32" s="3">
        <v>29.46</v>
      </c>
    </row>
    <row r="33" spans="3:18" ht="12.75">
      <c r="C33" s="1">
        <v>207</v>
      </c>
      <c r="D33" s="3">
        <f t="shared" si="9"/>
        <v>4.009999999999994</v>
      </c>
      <c r="E33" s="1">
        <v>375</v>
      </c>
      <c r="F33" s="3">
        <f t="shared" si="6"/>
        <v>8.149999999999997</v>
      </c>
      <c r="M33" s="1">
        <f t="shared" si="4"/>
        <v>262</v>
      </c>
      <c r="N33" s="3">
        <v>19.44</v>
      </c>
      <c r="Q33" s="1">
        <f t="shared" si="5"/>
        <v>293</v>
      </c>
      <c r="R33" s="3">
        <v>29.54</v>
      </c>
    </row>
    <row r="34" spans="3:18" ht="12.75">
      <c r="C34" s="1">
        <v>209</v>
      </c>
      <c r="D34" s="3">
        <f t="shared" si="9"/>
        <v>4.019999999999993</v>
      </c>
      <c r="E34" s="1">
        <v>376</v>
      </c>
      <c r="F34" s="3">
        <f t="shared" si="6"/>
        <v>8.159999999999997</v>
      </c>
      <c r="M34" s="1">
        <f t="shared" si="4"/>
        <v>263</v>
      </c>
      <c r="N34" s="3">
        <v>19.5</v>
      </c>
      <c r="Q34" s="1">
        <f t="shared" si="5"/>
        <v>294</v>
      </c>
      <c r="R34" s="3">
        <v>29.6</v>
      </c>
    </row>
    <row r="35" spans="3:18" ht="12.75">
      <c r="C35" s="1">
        <v>211</v>
      </c>
      <c r="D35" s="3">
        <f t="shared" si="9"/>
        <v>4.029999999999993</v>
      </c>
      <c r="E35" s="1">
        <v>376</v>
      </c>
      <c r="F35" s="3">
        <f t="shared" si="6"/>
        <v>8.169999999999996</v>
      </c>
      <c r="M35" s="1">
        <f t="shared" si="4"/>
        <v>264</v>
      </c>
      <c r="N35" s="3">
        <v>19.56</v>
      </c>
      <c r="Q35" s="1">
        <f t="shared" si="5"/>
        <v>295</v>
      </c>
      <c r="R35" s="3">
        <v>29.68</v>
      </c>
    </row>
    <row r="36" spans="3:18" ht="12.75">
      <c r="C36" s="1">
        <v>212</v>
      </c>
      <c r="D36" s="3">
        <f aca="true" t="shared" si="10" ref="D36:D51">D35+0.01</f>
        <v>4.039999999999993</v>
      </c>
      <c r="E36" s="1">
        <v>377</v>
      </c>
      <c r="F36" s="3">
        <f t="shared" si="6"/>
        <v>8.179999999999996</v>
      </c>
      <c r="M36" s="1">
        <f t="shared" si="4"/>
        <v>265</v>
      </c>
      <c r="N36" s="3">
        <v>19.6</v>
      </c>
      <c r="Q36" s="1">
        <f t="shared" si="5"/>
        <v>296</v>
      </c>
      <c r="R36" s="3">
        <v>29.74</v>
      </c>
    </row>
    <row r="37" spans="3:18" ht="12.75">
      <c r="C37" s="1">
        <v>214</v>
      </c>
      <c r="D37" s="3">
        <f t="shared" si="10"/>
        <v>4.049999999999993</v>
      </c>
      <c r="E37" s="1">
        <v>378</v>
      </c>
      <c r="F37" s="3">
        <f t="shared" si="6"/>
        <v>8.189999999999996</v>
      </c>
      <c r="M37" s="1">
        <f t="shared" si="4"/>
        <v>266</v>
      </c>
      <c r="N37" s="3">
        <v>19.66</v>
      </c>
      <c r="Q37" s="1">
        <f t="shared" si="5"/>
        <v>297</v>
      </c>
      <c r="R37" s="3">
        <v>29.82</v>
      </c>
    </row>
    <row r="38" spans="3:18" ht="12.75">
      <c r="C38" s="1">
        <v>215</v>
      </c>
      <c r="D38" s="3">
        <f t="shared" si="10"/>
        <v>4.0599999999999925</v>
      </c>
      <c r="E38" s="1">
        <v>378</v>
      </c>
      <c r="F38" s="3">
        <f t="shared" si="6"/>
        <v>8.199999999999996</v>
      </c>
      <c r="M38" s="1">
        <f t="shared" si="4"/>
        <v>267</v>
      </c>
      <c r="N38" s="3">
        <v>19.72</v>
      </c>
      <c r="Q38" s="1">
        <f t="shared" si="5"/>
        <v>298</v>
      </c>
      <c r="R38" s="3">
        <v>29.88</v>
      </c>
    </row>
    <row r="39" spans="3:18" ht="12.75">
      <c r="C39" s="1">
        <v>217</v>
      </c>
      <c r="D39" s="3">
        <f t="shared" si="10"/>
        <v>4.069999999999992</v>
      </c>
      <c r="E39" s="1">
        <v>379</v>
      </c>
      <c r="F39" s="3">
        <f t="shared" si="6"/>
        <v>8.209999999999996</v>
      </c>
      <c r="M39" s="1">
        <f t="shared" si="4"/>
        <v>268</v>
      </c>
      <c r="N39" s="3">
        <v>19.76</v>
      </c>
      <c r="Q39" s="1">
        <f t="shared" si="5"/>
        <v>299</v>
      </c>
      <c r="R39" s="3">
        <v>29.96</v>
      </c>
    </row>
    <row r="40" spans="3:18" ht="12.75">
      <c r="C40" s="1">
        <v>219</v>
      </c>
      <c r="D40" s="3">
        <f t="shared" si="10"/>
        <v>4.079999999999992</v>
      </c>
      <c r="E40" s="1">
        <v>379</v>
      </c>
      <c r="F40" s="3">
        <f t="shared" si="6"/>
        <v>8.219999999999995</v>
      </c>
      <c r="M40" s="1">
        <f t="shared" si="4"/>
        <v>269</v>
      </c>
      <c r="N40" s="3">
        <v>19.82</v>
      </c>
      <c r="Q40" s="1">
        <f t="shared" si="5"/>
        <v>300</v>
      </c>
      <c r="R40" s="3">
        <v>30.04</v>
      </c>
    </row>
    <row r="41" spans="3:18" ht="12.75">
      <c r="C41" s="1">
        <v>220</v>
      </c>
      <c r="D41" s="3">
        <f t="shared" si="10"/>
        <v>4.089999999999992</v>
      </c>
      <c r="E41" s="1">
        <v>380</v>
      </c>
      <c r="F41" s="3">
        <f t="shared" si="6"/>
        <v>8.229999999999995</v>
      </c>
      <c r="M41" s="1">
        <f t="shared" si="4"/>
        <v>270</v>
      </c>
      <c r="N41" s="3">
        <v>19.88</v>
      </c>
      <c r="Q41" s="1">
        <f t="shared" si="5"/>
        <v>301</v>
      </c>
      <c r="R41" s="3">
        <v>30.1</v>
      </c>
    </row>
    <row r="42" spans="3:18" ht="12.75">
      <c r="C42" s="1">
        <v>222</v>
      </c>
      <c r="D42" s="3">
        <f t="shared" si="10"/>
        <v>4.099999999999992</v>
      </c>
      <c r="E42" s="1">
        <v>381</v>
      </c>
      <c r="F42" s="3">
        <f t="shared" si="6"/>
        <v>8.239999999999995</v>
      </c>
      <c r="M42" s="1">
        <f t="shared" si="4"/>
        <v>271</v>
      </c>
      <c r="N42" s="3">
        <v>19.92</v>
      </c>
      <c r="Q42" s="1">
        <f t="shared" si="5"/>
        <v>302</v>
      </c>
      <c r="R42" s="3">
        <v>30.18</v>
      </c>
    </row>
    <row r="43" spans="3:18" ht="12.75">
      <c r="C43" s="1">
        <v>224</v>
      </c>
      <c r="D43" s="3">
        <f t="shared" si="10"/>
        <v>4.109999999999991</v>
      </c>
      <c r="E43" s="1">
        <v>381</v>
      </c>
      <c r="F43" s="3">
        <f t="shared" si="6"/>
        <v>8.249999999999995</v>
      </c>
      <c r="M43" s="1">
        <f t="shared" si="4"/>
        <v>272</v>
      </c>
      <c r="N43" s="3">
        <v>19.98</v>
      </c>
      <c r="Q43" s="1">
        <f t="shared" si="5"/>
        <v>303</v>
      </c>
      <c r="R43" s="3">
        <v>30.24</v>
      </c>
    </row>
    <row r="44" spans="3:18" ht="12.75">
      <c r="C44" s="1">
        <v>225</v>
      </c>
      <c r="D44" s="3">
        <f t="shared" si="10"/>
        <v>4.119999999999991</v>
      </c>
      <c r="E44" s="1">
        <v>382</v>
      </c>
      <c r="F44" s="3">
        <f t="shared" si="6"/>
        <v>8.259999999999994</v>
      </c>
      <c r="M44" s="1">
        <f t="shared" si="4"/>
        <v>273</v>
      </c>
      <c r="N44" s="3">
        <v>20.04</v>
      </c>
      <c r="Q44" s="1">
        <f t="shared" si="5"/>
        <v>304</v>
      </c>
      <c r="R44" s="3">
        <v>30.32</v>
      </c>
    </row>
    <row r="45" spans="3:18" ht="12.75">
      <c r="C45" s="1">
        <v>227</v>
      </c>
      <c r="D45" s="3">
        <f t="shared" si="10"/>
        <v>4.129999999999991</v>
      </c>
      <c r="E45" s="1">
        <v>382</v>
      </c>
      <c r="F45" s="3">
        <f t="shared" si="6"/>
        <v>8.269999999999994</v>
      </c>
      <c r="M45" s="1">
        <f t="shared" si="4"/>
        <v>274</v>
      </c>
      <c r="N45" s="3">
        <v>20.08</v>
      </c>
      <c r="Q45" s="1">
        <f t="shared" si="5"/>
        <v>305</v>
      </c>
      <c r="R45" s="3">
        <v>30.38</v>
      </c>
    </row>
    <row r="46" spans="3:18" ht="12.75">
      <c r="C46" s="1">
        <v>229</v>
      </c>
      <c r="D46" s="3">
        <f t="shared" si="10"/>
        <v>4.139999999999991</v>
      </c>
      <c r="E46" s="1">
        <v>383</v>
      </c>
      <c r="F46" s="3">
        <f t="shared" si="6"/>
        <v>8.279999999999994</v>
      </c>
      <c r="M46" s="1">
        <f t="shared" si="4"/>
        <v>275</v>
      </c>
      <c r="N46" s="3">
        <v>20.14</v>
      </c>
      <c r="Q46" s="1">
        <f t="shared" si="5"/>
        <v>306</v>
      </c>
      <c r="R46" s="3">
        <v>30.46</v>
      </c>
    </row>
    <row r="47" spans="3:18" ht="12.75">
      <c r="C47" s="1">
        <v>230</v>
      </c>
      <c r="D47" s="3">
        <f t="shared" si="10"/>
        <v>4.149999999999991</v>
      </c>
      <c r="E47" s="1">
        <v>384</v>
      </c>
      <c r="F47" s="3">
        <f t="shared" si="6"/>
        <v>8.289999999999994</v>
      </c>
      <c r="M47" s="1">
        <f t="shared" si="4"/>
        <v>276</v>
      </c>
      <c r="N47" s="3">
        <v>20.2</v>
      </c>
      <c r="Q47" s="1">
        <f t="shared" si="5"/>
        <v>307</v>
      </c>
      <c r="R47" s="3">
        <v>30.52</v>
      </c>
    </row>
    <row r="48" spans="3:18" ht="12.75">
      <c r="C48" s="1">
        <v>232</v>
      </c>
      <c r="D48" s="3">
        <f t="shared" si="10"/>
        <v>4.15999999999999</v>
      </c>
      <c r="E48" s="1">
        <v>384</v>
      </c>
      <c r="F48" s="3">
        <f t="shared" si="6"/>
        <v>8.299999999999994</v>
      </c>
      <c r="M48" s="1">
        <f t="shared" si="4"/>
        <v>277</v>
      </c>
      <c r="N48" s="3">
        <v>20.24</v>
      </c>
      <c r="Q48" s="1">
        <f t="shared" si="5"/>
        <v>308</v>
      </c>
      <c r="R48" s="3">
        <v>30.6</v>
      </c>
    </row>
    <row r="49" spans="3:18" ht="12.75">
      <c r="C49" s="1">
        <v>234</v>
      </c>
      <c r="D49" s="3">
        <f t="shared" si="10"/>
        <v>4.16999999999999</v>
      </c>
      <c r="E49" s="1">
        <v>385</v>
      </c>
      <c r="F49" s="3">
        <f t="shared" si="6"/>
        <v>8.309999999999993</v>
      </c>
      <c r="M49" s="1">
        <f t="shared" si="4"/>
        <v>278</v>
      </c>
      <c r="N49" s="3">
        <v>20.3</v>
      </c>
      <c r="Q49" s="1">
        <f t="shared" si="5"/>
        <v>309</v>
      </c>
      <c r="R49" s="3">
        <v>30.66</v>
      </c>
    </row>
    <row r="50" spans="3:18" ht="12.75">
      <c r="C50" s="1">
        <v>235</v>
      </c>
      <c r="D50" s="3">
        <f t="shared" si="10"/>
        <v>4.17999999999999</v>
      </c>
      <c r="E50" s="1">
        <v>385</v>
      </c>
      <c r="F50" s="3">
        <f t="shared" si="6"/>
        <v>8.319999999999993</v>
      </c>
      <c r="M50" s="1">
        <f t="shared" si="4"/>
        <v>279</v>
      </c>
      <c r="N50" s="3">
        <v>20.36</v>
      </c>
      <c r="Q50" s="1">
        <f t="shared" si="5"/>
        <v>310</v>
      </c>
      <c r="R50" s="3">
        <v>30.74</v>
      </c>
    </row>
    <row r="51" spans="3:18" ht="12.75">
      <c r="C51" s="1">
        <v>237</v>
      </c>
      <c r="D51" s="3">
        <f t="shared" si="10"/>
        <v>4.18999999999999</v>
      </c>
      <c r="E51" s="1">
        <v>386</v>
      </c>
      <c r="F51" s="3">
        <f t="shared" si="6"/>
        <v>8.329999999999993</v>
      </c>
      <c r="M51" s="1">
        <f t="shared" si="4"/>
        <v>280</v>
      </c>
      <c r="N51" s="3">
        <v>20.4</v>
      </c>
      <c r="Q51" s="1">
        <f t="shared" si="5"/>
        <v>311</v>
      </c>
      <c r="R51" s="3">
        <v>30.82</v>
      </c>
    </row>
    <row r="52" spans="3:18" ht="12.75">
      <c r="C52" s="1">
        <v>239</v>
      </c>
      <c r="D52" s="3">
        <f aca="true" t="shared" si="11" ref="D52:D67">D51+0.01</f>
        <v>4.1999999999999895</v>
      </c>
      <c r="E52" s="1">
        <v>386</v>
      </c>
      <c r="F52" s="3">
        <f t="shared" si="6"/>
        <v>8.339999999999993</v>
      </c>
      <c r="M52" s="1">
        <f t="shared" si="4"/>
        <v>281</v>
      </c>
      <c r="N52" s="3">
        <v>20.46</v>
      </c>
      <c r="Q52" s="1">
        <f t="shared" si="5"/>
        <v>312</v>
      </c>
      <c r="R52" s="3">
        <v>30.88</v>
      </c>
    </row>
    <row r="53" spans="3:18" ht="12.75">
      <c r="C53" s="1">
        <v>240</v>
      </c>
      <c r="D53" s="3">
        <f t="shared" si="11"/>
        <v>4.209999999999989</v>
      </c>
      <c r="E53" s="1">
        <v>387</v>
      </c>
      <c r="F53" s="3">
        <f t="shared" si="6"/>
        <v>8.349999999999993</v>
      </c>
      <c r="M53" s="1">
        <f t="shared" si="4"/>
        <v>282</v>
      </c>
      <c r="N53" s="3">
        <v>20.52</v>
      </c>
      <c r="Q53" s="1">
        <f t="shared" si="5"/>
        <v>313</v>
      </c>
      <c r="R53" s="3">
        <v>30.96</v>
      </c>
    </row>
    <row r="54" spans="3:18" ht="12.75">
      <c r="C54" s="1">
        <v>242</v>
      </c>
      <c r="D54" s="3">
        <f t="shared" si="11"/>
        <v>4.219999999999989</v>
      </c>
      <c r="E54" s="1">
        <v>388</v>
      </c>
      <c r="F54" s="3">
        <f t="shared" si="6"/>
        <v>8.359999999999992</v>
      </c>
      <c r="M54" s="1">
        <f t="shared" si="4"/>
        <v>283</v>
      </c>
      <c r="N54" s="3">
        <v>20.56</v>
      </c>
      <c r="Q54" s="1">
        <f t="shared" si="5"/>
        <v>314</v>
      </c>
      <c r="R54" s="3">
        <v>31.02</v>
      </c>
    </row>
    <row r="55" spans="3:18" ht="12.75">
      <c r="C55" s="1">
        <v>244</v>
      </c>
      <c r="D55" s="3">
        <f t="shared" si="11"/>
        <v>4.229999999999989</v>
      </c>
      <c r="E55" s="1">
        <v>388</v>
      </c>
      <c r="F55" s="3">
        <f t="shared" si="6"/>
        <v>8.369999999999992</v>
      </c>
      <c r="M55" s="1">
        <f t="shared" si="4"/>
        <v>284</v>
      </c>
      <c r="N55" s="3">
        <v>20.62</v>
      </c>
      <c r="Q55" s="1">
        <f t="shared" si="5"/>
        <v>315</v>
      </c>
      <c r="R55" s="3">
        <v>31.1</v>
      </c>
    </row>
    <row r="56" spans="3:18" ht="12.75">
      <c r="C56" s="1">
        <v>245</v>
      </c>
      <c r="D56" s="3">
        <f t="shared" si="11"/>
        <v>4.239999999999989</v>
      </c>
      <c r="E56" s="1">
        <v>389</v>
      </c>
      <c r="F56" s="3">
        <f t="shared" si="6"/>
        <v>8.379999999999992</v>
      </c>
      <c r="M56" s="1">
        <f t="shared" si="4"/>
        <v>285</v>
      </c>
      <c r="N56" s="3">
        <v>20.68</v>
      </c>
      <c r="Q56" s="1">
        <f t="shared" si="5"/>
        <v>316</v>
      </c>
      <c r="R56" s="3">
        <v>31.16</v>
      </c>
    </row>
    <row r="57" spans="3:18" ht="12.75">
      <c r="C57" s="1">
        <v>247</v>
      </c>
      <c r="D57" s="3">
        <f t="shared" si="11"/>
        <v>4.2499999999999885</v>
      </c>
      <c r="E57" s="1">
        <v>389</v>
      </c>
      <c r="F57" s="3">
        <f t="shared" si="6"/>
        <v>8.389999999999992</v>
      </c>
      <c r="M57" s="1">
        <f t="shared" si="4"/>
        <v>286</v>
      </c>
      <c r="N57" s="3">
        <v>20.72</v>
      </c>
      <c r="Q57" s="1">
        <f t="shared" si="5"/>
        <v>317</v>
      </c>
      <c r="R57" s="3">
        <v>31.24</v>
      </c>
    </row>
    <row r="58" spans="3:18" ht="12.75">
      <c r="C58" s="1">
        <v>249</v>
      </c>
      <c r="D58" s="3">
        <f t="shared" si="11"/>
        <v>4.259999999999988</v>
      </c>
      <c r="E58" s="1">
        <v>390</v>
      </c>
      <c r="F58" s="3">
        <f t="shared" si="6"/>
        <v>8.399999999999991</v>
      </c>
      <c r="M58" s="1">
        <f t="shared" si="4"/>
        <v>287</v>
      </c>
      <c r="N58" s="3">
        <v>20.78</v>
      </c>
      <c r="Q58" s="1">
        <f t="shared" si="5"/>
        <v>318</v>
      </c>
      <c r="R58" s="3">
        <v>31.3</v>
      </c>
    </row>
    <row r="59" spans="3:18" ht="12.75">
      <c r="C59" s="1">
        <v>250</v>
      </c>
      <c r="D59" s="3">
        <f t="shared" si="11"/>
        <v>4.269999999999988</v>
      </c>
      <c r="E59" s="1">
        <v>391</v>
      </c>
      <c r="F59" s="3">
        <f t="shared" si="6"/>
        <v>8.409999999999991</v>
      </c>
      <c r="M59" s="1">
        <f t="shared" si="4"/>
        <v>288</v>
      </c>
      <c r="N59" s="3">
        <v>20.84</v>
      </c>
      <c r="Q59" s="1">
        <f t="shared" si="5"/>
        <v>319</v>
      </c>
      <c r="R59" s="3">
        <v>31.38</v>
      </c>
    </row>
    <row r="60" spans="3:18" ht="12.75">
      <c r="C60" s="1">
        <v>252</v>
      </c>
      <c r="D60" s="3">
        <f t="shared" si="11"/>
        <v>4.279999999999988</v>
      </c>
      <c r="E60" s="1">
        <v>391</v>
      </c>
      <c r="F60" s="3">
        <f t="shared" si="6"/>
        <v>8.419999999999991</v>
      </c>
      <c r="M60" s="1">
        <f t="shared" si="4"/>
        <v>289</v>
      </c>
      <c r="N60" s="3">
        <v>20.88</v>
      </c>
      <c r="Q60" s="1">
        <f t="shared" si="5"/>
        <v>320</v>
      </c>
      <c r="R60" s="3">
        <v>31.44</v>
      </c>
    </row>
    <row r="61" spans="3:18" ht="12.75">
      <c r="C61" s="1">
        <v>254</v>
      </c>
      <c r="D61" s="3">
        <f t="shared" si="11"/>
        <v>4.289999999999988</v>
      </c>
      <c r="E61" s="1">
        <v>392</v>
      </c>
      <c r="F61" s="3">
        <f t="shared" si="6"/>
        <v>8.42999999999999</v>
      </c>
      <c r="M61" s="1">
        <f t="shared" si="4"/>
        <v>290</v>
      </c>
      <c r="N61" s="3">
        <v>20.94</v>
      </c>
      <c r="Q61" s="1">
        <f t="shared" si="5"/>
        <v>321</v>
      </c>
      <c r="R61" s="3">
        <v>31.52</v>
      </c>
    </row>
    <row r="62" spans="3:18" ht="12.75">
      <c r="C62" s="1">
        <v>255</v>
      </c>
      <c r="D62" s="3">
        <f t="shared" si="11"/>
        <v>4.299999999999987</v>
      </c>
      <c r="E62" s="1">
        <v>392</v>
      </c>
      <c r="F62" s="3">
        <f t="shared" si="6"/>
        <v>8.43999999999999</v>
      </c>
      <c r="M62" s="1">
        <f t="shared" si="4"/>
        <v>291</v>
      </c>
      <c r="N62" s="3">
        <v>21</v>
      </c>
      <c r="Q62" s="1">
        <f t="shared" si="5"/>
        <v>322</v>
      </c>
      <c r="R62" s="3">
        <v>31.58</v>
      </c>
    </row>
    <row r="63" spans="3:18" ht="12.75">
      <c r="C63" s="1">
        <v>257</v>
      </c>
      <c r="D63" s="3">
        <f t="shared" si="11"/>
        <v>4.309999999999987</v>
      </c>
      <c r="E63" s="1">
        <v>393</v>
      </c>
      <c r="F63" s="3">
        <f t="shared" si="6"/>
        <v>8.44999999999999</v>
      </c>
      <c r="M63" s="1">
        <f t="shared" si="4"/>
        <v>292</v>
      </c>
      <c r="N63" s="3">
        <v>21.04</v>
      </c>
      <c r="Q63" s="1">
        <f t="shared" si="5"/>
        <v>323</v>
      </c>
      <c r="R63" s="3">
        <v>31.66</v>
      </c>
    </row>
    <row r="64" spans="3:18" ht="12.75">
      <c r="C64" s="1">
        <v>259</v>
      </c>
      <c r="D64" s="3">
        <f t="shared" si="11"/>
        <v>4.319999999999987</v>
      </c>
      <c r="E64" s="1">
        <v>394</v>
      </c>
      <c r="F64" s="3">
        <f t="shared" si="6"/>
        <v>8.45999999999999</v>
      </c>
      <c r="M64" s="1">
        <f t="shared" si="4"/>
        <v>293</v>
      </c>
      <c r="N64" s="3">
        <v>21.1</v>
      </c>
      <c r="Q64" s="1">
        <f t="shared" si="5"/>
        <v>324</v>
      </c>
      <c r="R64" s="3">
        <v>31.74</v>
      </c>
    </row>
    <row r="65" spans="3:18" ht="12.75">
      <c r="C65" s="1">
        <v>261</v>
      </c>
      <c r="D65" s="3">
        <f t="shared" si="11"/>
        <v>4.329999999999987</v>
      </c>
      <c r="E65" s="1">
        <v>394</v>
      </c>
      <c r="F65" s="3">
        <f t="shared" si="6"/>
        <v>8.46999999999999</v>
      </c>
      <c r="M65" s="1">
        <f t="shared" si="4"/>
        <v>294</v>
      </c>
      <c r="N65" s="3">
        <v>21.16</v>
      </c>
      <c r="Q65" s="1">
        <f t="shared" si="5"/>
        <v>325</v>
      </c>
      <c r="R65" s="3">
        <v>31.8</v>
      </c>
    </row>
    <row r="66" spans="3:18" ht="12.75">
      <c r="C66" s="1">
        <v>262</v>
      </c>
      <c r="D66" s="3">
        <f t="shared" si="11"/>
        <v>4.3399999999999865</v>
      </c>
      <c r="E66" s="1">
        <v>395</v>
      </c>
      <c r="F66" s="3">
        <f t="shared" si="6"/>
        <v>8.47999999999999</v>
      </c>
      <c r="M66" s="1">
        <f t="shared" si="4"/>
        <v>295</v>
      </c>
      <c r="N66" s="3">
        <v>21.2</v>
      </c>
      <c r="Q66" s="1">
        <f t="shared" si="5"/>
        <v>326</v>
      </c>
      <c r="R66" s="3">
        <v>31.88</v>
      </c>
    </row>
    <row r="67" spans="3:18" ht="12.75">
      <c r="C67" s="1">
        <v>264</v>
      </c>
      <c r="D67" s="3">
        <f t="shared" si="11"/>
        <v>4.349999999999986</v>
      </c>
      <c r="E67" s="1">
        <v>395</v>
      </c>
      <c r="F67" s="3">
        <f t="shared" si="6"/>
        <v>8.48999999999999</v>
      </c>
      <c r="M67" s="1">
        <f t="shared" si="4"/>
        <v>296</v>
      </c>
      <c r="N67" s="3">
        <v>21.26</v>
      </c>
      <c r="Q67" s="1">
        <f t="shared" si="5"/>
        <v>327</v>
      </c>
      <c r="R67" s="3">
        <v>31.94</v>
      </c>
    </row>
    <row r="68" spans="3:18" ht="12.75">
      <c r="C68" s="1">
        <v>266</v>
      </c>
      <c r="D68" s="3">
        <f aca="true" t="shared" si="12" ref="D68:D83">D67+0.01</f>
        <v>4.359999999999986</v>
      </c>
      <c r="E68" s="1">
        <v>396</v>
      </c>
      <c r="F68" s="3">
        <f t="shared" si="6"/>
        <v>8.49999999999999</v>
      </c>
      <c r="M68" s="1">
        <f t="shared" si="4"/>
        <v>297</v>
      </c>
      <c r="N68" s="3">
        <v>21.3</v>
      </c>
      <c r="Q68" s="1">
        <f t="shared" si="5"/>
        <v>328</v>
      </c>
      <c r="R68" s="3">
        <v>32.02</v>
      </c>
    </row>
    <row r="69" spans="3:18" ht="12.75">
      <c r="C69" s="1">
        <v>267</v>
      </c>
      <c r="D69" s="3">
        <f t="shared" si="12"/>
        <v>4.369999999999986</v>
      </c>
      <c r="E69" s="1">
        <v>397</v>
      </c>
      <c r="F69" s="3">
        <f t="shared" si="6"/>
        <v>8.50999999999999</v>
      </c>
      <c r="M69" s="1">
        <f t="shared" si="4"/>
        <v>298</v>
      </c>
      <c r="N69" s="3">
        <v>21.36</v>
      </c>
      <c r="Q69" s="1">
        <f t="shared" si="5"/>
        <v>329</v>
      </c>
      <c r="R69" s="3">
        <v>32.08</v>
      </c>
    </row>
    <row r="70" spans="3:18" ht="12.75">
      <c r="C70" s="1">
        <v>269</v>
      </c>
      <c r="D70" s="3">
        <f t="shared" si="12"/>
        <v>4.379999999999986</v>
      </c>
      <c r="E70" s="1">
        <v>397</v>
      </c>
      <c r="F70" s="3">
        <f t="shared" si="6"/>
        <v>8.519999999999989</v>
      </c>
      <c r="M70" s="1">
        <f t="shared" si="4"/>
        <v>299</v>
      </c>
      <c r="N70" s="3">
        <v>21.42</v>
      </c>
      <c r="Q70" s="1">
        <f t="shared" si="5"/>
        <v>330</v>
      </c>
      <c r="R70" s="3">
        <v>32.16</v>
      </c>
    </row>
    <row r="71" spans="3:18" ht="12.75">
      <c r="C71" s="1">
        <v>271</v>
      </c>
      <c r="D71" s="3">
        <f t="shared" si="12"/>
        <v>4.3899999999999855</v>
      </c>
      <c r="E71" s="1">
        <v>398</v>
      </c>
      <c r="F71" s="3">
        <f t="shared" si="6"/>
        <v>8.529999999999989</v>
      </c>
      <c r="M71" s="1">
        <f aca="true" t="shared" si="13" ref="M71:M134">M70+1</f>
        <v>300</v>
      </c>
      <c r="N71" s="3">
        <v>21.46</v>
      </c>
      <c r="Q71" s="1">
        <f t="shared" si="5"/>
        <v>331</v>
      </c>
      <c r="R71" s="3">
        <v>32.22</v>
      </c>
    </row>
    <row r="72" spans="3:18" ht="12.75">
      <c r="C72" s="1">
        <v>273</v>
      </c>
      <c r="D72" s="3">
        <f t="shared" si="12"/>
        <v>4.399999999999985</v>
      </c>
      <c r="E72" s="1">
        <v>398</v>
      </c>
      <c r="F72" s="3">
        <f t="shared" si="6"/>
        <v>8.539999999999988</v>
      </c>
      <c r="M72" s="1">
        <f t="shared" si="13"/>
        <v>301</v>
      </c>
      <c r="N72" s="3">
        <v>21.52</v>
      </c>
      <c r="Q72" s="1">
        <f t="shared" si="5"/>
        <v>332</v>
      </c>
      <c r="R72" s="3">
        <v>32.3</v>
      </c>
    </row>
    <row r="73" spans="3:18" ht="12.75">
      <c r="C73" s="1">
        <v>274</v>
      </c>
      <c r="D73" s="3">
        <f t="shared" si="12"/>
        <v>4.409999999999985</v>
      </c>
      <c r="E73" s="1">
        <v>399</v>
      </c>
      <c r="F73" s="3">
        <f t="shared" si="6"/>
        <v>8.549999999999988</v>
      </c>
      <c r="M73" s="1">
        <f t="shared" si="13"/>
        <v>302</v>
      </c>
      <c r="N73" s="3">
        <v>21.58</v>
      </c>
      <c r="Q73" s="1">
        <f t="shared" si="5"/>
        <v>333</v>
      </c>
      <c r="R73" s="3">
        <v>32.36</v>
      </c>
    </row>
    <row r="74" spans="3:18" ht="12.75">
      <c r="C74" s="1">
        <v>276</v>
      </c>
      <c r="D74" s="3">
        <f t="shared" si="12"/>
        <v>4.419999999999985</v>
      </c>
      <c r="E74" s="1">
        <v>400</v>
      </c>
      <c r="F74" s="3">
        <f t="shared" si="6"/>
        <v>8.559999999999988</v>
      </c>
      <c r="M74" s="1">
        <f t="shared" si="13"/>
        <v>303</v>
      </c>
      <c r="N74" s="3">
        <v>21.62</v>
      </c>
      <c r="Q74" s="1">
        <f t="shared" si="5"/>
        <v>334</v>
      </c>
      <c r="R74" s="3">
        <v>32.44</v>
      </c>
    </row>
    <row r="75" spans="3:18" ht="12.75">
      <c r="C75" s="1">
        <v>278</v>
      </c>
      <c r="D75" s="3">
        <f t="shared" si="12"/>
        <v>4.429999999999985</v>
      </c>
      <c r="E75" s="1">
        <v>400</v>
      </c>
      <c r="F75" s="3">
        <f t="shared" si="6"/>
        <v>8.569999999999988</v>
      </c>
      <c r="M75" s="1">
        <f t="shared" si="13"/>
        <v>304</v>
      </c>
      <c r="N75" s="3">
        <v>21.68</v>
      </c>
      <c r="Q75" s="1">
        <f t="shared" si="5"/>
        <v>335</v>
      </c>
      <c r="R75" s="3">
        <v>32.5</v>
      </c>
    </row>
    <row r="76" spans="3:18" ht="12.75">
      <c r="C76" s="1">
        <v>280</v>
      </c>
      <c r="D76" s="3">
        <f t="shared" si="12"/>
        <v>4.439999999999984</v>
      </c>
      <c r="E76" s="1">
        <v>401</v>
      </c>
      <c r="F76" s="3">
        <f t="shared" si="6"/>
        <v>8.579999999999988</v>
      </c>
      <c r="M76" s="1">
        <f t="shared" si="13"/>
        <v>305</v>
      </c>
      <c r="N76" s="3">
        <v>21.74</v>
      </c>
      <c r="Q76" s="1">
        <f aca="true" t="shared" si="14" ref="Q76:Q139">Q75+1</f>
        <v>336</v>
      </c>
      <c r="R76" s="3">
        <v>32.58</v>
      </c>
    </row>
    <row r="77" spans="3:18" ht="12.75">
      <c r="C77" s="1">
        <v>281</v>
      </c>
      <c r="D77" s="3">
        <f t="shared" si="12"/>
        <v>4.449999999999984</v>
      </c>
      <c r="E77" s="1">
        <v>401</v>
      </c>
      <c r="F77" s="3">
        <f t="shared" si="6"/>
        <v>8.589999999999987</v>
      </c>
      <c r="M77" s="1">
        <f t="shared" si="13"/>
        <v>306</v>
      </c>
      <c r="N77" s="3">
        <v>21.78</v>
      </c>
      <c r="Q77" s="1">
        <f t="shared" si="14"/>
        <v>337</v>
      </c>
      <c r="R77" s="3">
        <v>32.64</v>
      </c>
    </row>
    <row r="78" spans="3:18" ht="12.75">
      <c r="C78" s="1">
        <v>283</v>
      </c>
      <c r="D78" s="3">
        <f t="shared" si="12"/>
        <v>4.459999999999984</v>
      </c>
      <c r="E78" s="1">
        <v>402</v>
      </c>
      <c r="F78" s="3">
        <f t="shared" si="6"/>
        <v>8.599999999999987</v>
      </c>
      <c r="M78" s="1">
        <f t="shared" si="13"/>
        <v>307</v>
      </c>
      <c r="N78" s="3">
        <v>21.84</v>
      </c>
      <c r="Q78" s="1">
        <f t="shared" si="14"/>
        <v>338</v>
      </c>
      <c r="R78" s="3">
        <v>32.72</v>
      </c>
    </row>
    <row r="79" spans="3:18" ht="12.75">
      <c r="C79" s="1">
        <v>285</v>
      </c>
      <c r="D79" s="3">
        <f t="shared" si="12"/>
        <v>4.469999999999984</v>
      </c>
      <c r="E79" s="1">
        <v>403</v>
      </c>
      <c r="F79" s="3">
        <f t="shared" si="6"/>
        <v>8.609999999999987</v>
      </c>
      <c r="M79" s="1">
        <f t="shared" si="13"/>
        <v>308</v>
      </c>
      <c r="N79" s="3">
        <v>21.9</v>
      </c>
      <c r="Q79" s="1">
        <f t="shared" si="14"/>
        <v>339</v>
      </c>
      <c r="R79" s="3">
        <v>32.78</v>
      </c>
    </row>
    <row r="80" spans="3:18" ht="12.75">
      <c r="C80" s="1">
        <v>287</v>
      </c>
      <c r="D80" s="3">
        <f t="shared" si="12"/>
        <v>4.4799999999999836</v>
      </c>
      <c r="E80" s="1">
        <v>403</v>
      </c>
      <c r="F80" s="3">
        <f t="shared" si="6"/>
        <v>8.619999999999987</v>
      </c>
      <c r="M80" s="1">
        <f t="shared" si="13"/>
        <v>309</v>
      </c>
      <c r="N80" s="3">
        <v>21.94</v>
      </c>
      <c r="Q80" s="1">
        <f t="shared" si="14"/>
        <v>340</v>
      </c>
      <c r="R80" s="3">
        <v>32.86</v>
      </c>
    </row>
    <row r="81" spans="3:18" ht="12.75">
      <c r="C81" s="1">
        <v>288</v>
      </c>
      <c r="D81" s="3">
        <f t="shared" si="12"/>
        <v>4.489999999999983</v>
      </c>
      <c r="E81" s="1">
        <v>404</v>
      </c>
      <c r="F81" s="3">
        <f t="shared" si="6"/>
        <v>8.629999999999987</v>
      </c>
      <c r="M81" s="1">
        <f t="shared" si="13"/>
        <v>310</v>
      </c>
      <c r="N81" s="3">
        <v>22</v>
      </c>
      <c r="Q81" s="1">
        <f t="shared" si="14"/>
        <v>341</v>
      </c>
      <c r="R81" s="3">
        <v>32.92</v>
      </c>
    </row>
    <row r="82" spans="3:18" ht="12.75">
      <c r="C82" s="1">
        <v>290</v>
      </c>
      <c r="D82" s="3">
        <f t="shared" si="12"/>
        <v>4.499999999999983</v>
      </c>
      <c r="E82" s="1">
        <v>404</v>
      </c>
      <c r="F82" s="3">
        <f t="shared" si="6"/>
        <v>8.639999999999986</v>
      </c>
      <c r="M82" s="1">
        <f t="shared" si="13"/>
        <v>311</v>
      </c>
      <c r="N82" s="3">
        <v>22.04</v>
      </c>
      <c r="Q82" s="1">
        <f t="shared" si="14"/>
        <v>342</v>
      </c>
      <c r="R82" s="3">
        <v>33</v>
      </c>
    </row>
    <row r="83" spans="3:18" ht="12.75">
      <c r="C83" s="1">
        <v>292</v>
      </c>
      <c r="D83" s="3">
        <f t="shared" si="12"/>
        <v>4.509999999999983</v>
      </c>
      <c r="E83" s="1">
        <v>405</v>
      </c>
      <c r="F83" s="3">
        <f aca="true" t="shared" si="15" ref="F83:F146">F82+0.01</f>
        <v>8.649999999999986</v>
      </c>
      <c r="M83" s="1">
        <f t="shared" si="13"/>
        <v>312</v>
      </c>
      <c r="N83" s="3">
        <v>22.1</v>
      </c>
      <c r="Q83" s="1">
        <f t="shared" si="14"/>
        <v>343</v>
      </c>
      <c r="R83" s="3">
        <v>33.08</v>
      </c>
    </row>
    <row r="84" spans="3:18" ht="12.75">
      <c r="C84" s="1">
        <v>294</v>
      </c>
      <c r="D84" s="3">
        <f aca="true" t="shared" si="16" ref="D84:D99">D83+0.01</f>
        <v>4.519999999999983</v>
      </c>
      <c r="E84" s="1">
        <v>406</v>
      </c>
      <c r="F84" s="3">
        <f t="shared" si="15"/>
        <v>8.659999999999986</v>
      </c>
      <c r="M84" s="1">
        <f t="shared" si="13"/>
        <v>313</v>
      </c>
      <c r="N84" s="3">
        <v>22.16</v>
      </c>
      <c r="Q84" s="1">
        <f t="shared" si="14"/>
        <v>344</v>
      </c>
      <c r="R84" s="3">
        <v>33.14</v>
      </c>
    </row>
    <row r="85" spans="3:18" ht="12.75">
      <c r="C85" s="1">
        <v>295</v>
      </c>
      <c r="D85" s="3">
        <f t="shared" si="16"/>
        <v>4.5299999999999825</v>
      </c>
      <c r="E85" s="1">
        <v>406</v>
      </c>
      <c r="F85" s="3">
        <f t="shared" si="15"/>
        <v>8.669999999999986</v>
      </c>
      <c r="M85" s="1">
        <f t="shared" si="13"/>
        <v>314</v>
      </c>
      <c r="N85" s="3">
        <v>22.2</v>
      </c>
      <c r="Q85" s="1">
        <f t="shared" si="14"/>
        <v>345</v>
      </c>
      <c r="R85" s="3">
        <v>33.22</v>
      </c>
    </row>
    <row r="86" spans="3:18" ht="12.75">
      <c r="C86" s="1">
        <v>297</v>
      </c>
      <c r="D86" s="3">
        <f t="shared" si="16"/>
        <v>4.539999999999982</v>
      </c>
      <c r="E86" s="1">
        <v>407</v>
      </c>
      <c r="F86" s="3">
        <f t="shared" si="15"/>
        <v>8.679999999999986</v>
      </c>
      <c r="M86" s="1">
        <f t="shared" si="13"/>
        <v>315</v>
      </c>
      <c r="N86" s="3">
        <v>22.26</v>
      </c>
      <c r="Q86" s="1">
        <f t="shared" si="14"/>
        <v>346</v>
      </c>
      <c r="R86" s="3">
        <v>33.28</v>
      </c>
    </row>
    <row r="87" spans="3:18" ht="12.75">
      <c r="C87" s="1">
        <v>299</v>
      </c>
      <c r="D87" s="3">
        <f t="shared" si="16"/>
        <v>4.549999999999982</v>
      </c>
      <c r="E87" s="1">
        <v>407</v>
      </c>
      <c r="F87" s="3">
        <f t="shared" si="15"/>
        <v>8.689999999999985</v>
      </c>
      <c r="M87" s="1">
        <f t="shared" si="13"/>
        <v>316</v>
      </c>
      <c r="N87" s="3">
        <v>22.32</v>
      </c>
      <c r="Q87" s="1">
        <f t="shared" si="14"/>
        <v>347</v>
      </c>
      <c r="R87" s="3">
        <v>33.36</v>
      </c>
    </row>
    <row r="88" spans="3:18" ht="12.75">
      <c r="C88" s="1">
        <v>301</v>
      </c>
      <c r="D88" s="3">
        <f t="shared" si="16"/>
        <v>4.559999999999982</v>
      </c>
      <c r="E88" s="1">
        <v>408</v>
      </c>
      <c r="F88" s="3">
        <f t="shared" si="15"/>
        <v>8.699999999999985</v>
      </c>
      <c r="M88" s="1">
        <f t="shared" si="13"/>
        <v>317</v>
      </c>
      <c r="N88" s="3">
        <v>22.36</v>
      </c>
      <c r="Q88" s="1">
        <f t="shared" si="14"/>
        <v>348</v>
      </c>
      <c r="R88" s="3">
        <v>33.42</v>
      </c>
    </row>
    <row r="89" spans="3:18" ht="12.75">
      <c r="C89" s="1">
        <v>303</v>
      </c>
      <c r="D89" s="3">
        <f t="shared" si="16"/>
        <v>4.569999999999982</v>
      </c>
      <c r="E89" s="1">
        <v>408</v>
      </c>
      <c r="F89" s="3">
        <f t="shared" si="15"/>
        <v>8.709999999999985</v>
      </c>
      <c r="M89" s="1">
        <f t="shared" si="13"/>
        <v>318</v>
      </c>
      <c r="N89" s="3">
        <v>22.42</v>
      </c>
      <c r="Q89" s="1">
        <f t="shared" si="14"/>
        <v>349</v>
      </c>
      <c r="R89" s="3">
        <v>33.5</v>
      </c>
    </row>
    <row r="90" spans="3:18" ht="12.75">
      <c r="C90" s="1">
        <v>304</v>
      </c>
      <c r="D90" s="3">
        <f t="shared" si="16"/>
        <v>4.579999999999981</v>
      </c>
      <c r="E90" s="1">
        <v>409</v>
      </c>
      <c r="F90" s="3">
        <f t="shared" si="15"/>
        <v>8.719999999999985</v>
      </c>
      <c r="M90" s="1">
        <f t="shared" si="13"/>
        <v>319</v>
      </c>
      <c r="N90" s="3">
        <v>22.48</v>
      </c>
      <c r="Q90" s="1">
        <f t="shared" si="14"/>
        <v>350</v>
      </c>
      <c r="R90" s="3">
        <v>33.56</v>
      </c>
    </row>
    <row r="91" spans="3:18" ht="12.75">
      <c r="C91" s="1">
        <v>306</v>
      </c>
      <c r="D91" s="3">
        <f t="shared" si="16"/>
        <v>4.589999999999981</v>
      </c>
      <c r="E91" s="1">
        <v>410</v>
      </c>
      <c r="F91" s="3">
        <f t="shared" si="15"/>
        <v>8.729999999999984</v>
      </c>
      <c r="M91" s="1">
        <f t="shared" si="13"/>
        <v>320</v>
      </c>
      <c r="N91" s="3">
        <v>22.52</v>
      </c>
      <c r="Q91" s="1">
        <f t="shared" si="14"/>
        <v>351</v>
      </c>
      <c r="R91" s="3">
        <v>33.64</v>
      </c>
    </row>
    <row r="92" spans="3:18" ht="12.75">
      <c r="C92" s="1">
        <v>308</v>
      </c>
      <c r="D92" s="3">
        <f t="shared" si="16"/>
        <v>4.599999999999981</v>
      </c>
      <c r="E92" s="1">
        <v>410</v>
      </c>
      <c r="F92" s="3">
        <f t="shared" si="15"/>
        <v>8.739999999999984</v>
      </c>
      <c r="M92" s="1">
        <f t="shared" si="13"/>
        <v>321</v>
      </c>
      <c r="N92" s="3">
        <v>22.58</v>
      </c>
      <c r="Q92" s="1">
        <f t="shared" si="14"/>
        <v>352</v>
      </c>
      <c r="R92" s="3">
        <v>33.7</v>
      </c>
    </row>
    <row r="93" spans="3:18" ht="12.75">
      <c r="C93" s="1">
        <v>310</v>
      </c>
      <c r="D93" s="3">
        <f t="shared" si="16"/>
        <v>4.609999999999981</v>
      </c>
      <c r="E93" s="1">
        <v>411</v>
      </c>
      <c r="F93" s="3">
        <f t="shared" si="15"/>
        <v>8.749999999999984</v>
      </c>
      <c r="M93" s="1">
        <f t="shared" si="13"/>
        <v>322</v>
      </c>
      <c r="N93" s="3">
        <v>22.62</v>
      </c>
      <c r="Q93" s="1">
        <f t="shared" si="14"/>
        <v>353</v>
      </c>
      <c r="R93" s="3">
        <v>33.78</v>
      </c>
    </row>
    <row r="94" spans="3:18" ht="12.75">
      <c r="C94" s="1">
        <v>312</v>
      </c>
      <c r="D94" s="3">
        <f t="shared" si="16"/>
        <v>4.619999999999981</v>
      </c>
      <c r="E94" s="1">
        <v>411</v>
      </c>
      <c r="F94" s="3">
        <f t="shared" si="15"/>
        <v>8.759999999999984</v>
      </c>
      <c r="M94" s="1">
        <f t="shared" si="13"/>
        <v>323</v>
      </c>
      <c r="N94" s="3">
        <v>22.68</v>
      </c>
      <c r="Q94" s="1">
        <f t="shared" si="14"/>
        <v>354</v>
      </c>
      <c r="R94" s="3">
        <v>33.84</v>
      </c>
    </row>
    <row r="95" spans="3:18" ht="12.75">
      <c r="C95" s="1">
        <v>313</v>
      </c>
      <c r="D95" s="3">
        <f t="shared" si="16"/>
        <v>4.62999999999998</v>
      </c>
      <c r="E95" s="1">
        <v>412</v>
      </c>
      <c r="F95" s="3">
        <f t="shared" si="15"/>
        <v>8.769999999999984</v>
      </c>
      <c r="M95" s="1">
        <f t="shared" si="13"/>
        <v>324</v>
      </c>
      <c r="N95" s="3">
        <v>22.74</v>
      </c>
      <c r="Q95" s="1">
        <f t="shared" si="14"/>
        <v>355</v>
      </c>
      <c r="R95" s="3">
        <v>33.92</v>
      </c>
    </row>
    <row r="96" spans="3:18" ht="12.75">
      <c r="C96" s="1">
        <v>315</v>
      </c>
      <c r="D96" s="3">
        <f t="shared" si="16"/>
        <v>4.63999999999998</v>
      </c>
      <c r="E96" s="1">
        <v>413</v>
      </c>
      <c r="F96" s="3">
        <f t="shared" si="15"/>
        <v>8.779999999999983</v>
      </c>
      <c r="M96" s="1">
        <f t="shared" si="13"/>
        <v>325</v>
      </c>
      <c r="N96" s="3">
        <v>22.78</v>
      </c>
      <c r="Q96" s="1">
        <f t="shared" si="14"/>
        <v>356</v>
      </c>
      <c r="R96" s="3">
        <v>33.98</v>
      </c>
    </row>
    <row r="97" spans="3:18" ht="12.75">
      <c r="C97" s="1">
        <v>317</v>
      </c>
      <c r="D97" s="3">
        <f t="shared" si="16"/>
        <v>4.64999999999998</v>
      </c>
      <c r="E97" s="1">
        <v>413</v>
      </c>
      <c r="F97" s="3">
        <f t="shared" si="15"/>
        <v>8.789999999999983</v>
      </c>
      <c r="M97" s="1">
        <f t="shared" si="13"/>
        <v>326</v>
      </c>
      <c r="N97" s="3">
        <v>22.84</v>
      </c>
      <c r="Q97" s="1">
        <f t="shared" si="14"/>
        <v>357</v>
      </c>
      <c r="R97" s="3">
        <v>34.06</v>
      </c>
    </row>
    <row r="98" spans="3:18" ht="12.75">
      <c r="C98" s="1">
        <v>319</v>
      </c>
      <c r="D98" s="3">
        <f t="shared" si="16"/>
        <v>4.65999999999998</v>
      </c>
      <c r="E98" s="1">
        <v>414</v>
      </c>
      <c r="F98" s="3">
        <f t="shared" si="15"/>
        <v>8.799999999999983</v>
      </c>
      <c r="M98" s="1">
        <f t="shared" si="13"/>
        <v>327</v>
      </c>
      <c r="N98" s="3">
        <v>22.9</v>
      </c>
      <c r="Q98" s="1">
        <f t="shared" si="14"/>
        <v>358</v>
      </c>
      <c r="R98" s="3">
        <v>34.12</v>
      </c>
    </row>
    <row r="99" spans="3:18" ht="12.75">
      <c r="C99" s="1">
        <v>321</v>
      </c>
      <c r="D99" s="3">
        <f t="shared" si="16"/>
        <v>4.6699999999999795</v>
      </c>
      <c r="E99" s="1">
        <v>414</v>
      </c>
      <c r="F99" s="3">
        <f t="shared" si="15"/>
        <v>8.809999999999983</v>
      </c>
      <c r="M99" s="1">
        <f t="shared" si="13"/>
        <v>328</v>
      </c>
      <c r="N99" s="3">
        <v>22.94</v>
      </c>
      <c r="Q99" s="1">
        <f t="shared" si="14"/>
        <v>359</v>
      </c>
      <c r="R99" s="3">
        <v>34.2</v>
      </c>
    </row>
    <row r="100" spans="3:18" ht="12.75">
      <c r="C100" s="1">
        <v>323</v>
      </c>
      <c r="D100" s="3">
        <f aca="true" t="shared" si="17" ref="D100:D115">D99+0.01</f>
        <v>4.679999999999979</v>
      </c>
      <c r="E100" s="1">
        <v>415</v>
      </c>
      <c r="F100" s="3">
        <f t="shared" si="15"/>
        <v>8.819999999999983</v>
      </c>
      <c r="M100" s="1">
        <f t="shared" si="13"/>
        <v>329</v>
      </c>
      <c r="N100" s="3">
        <v>23</v>
      </c>
      <c r="Q100" s="1">
        <f t="shared" si="14"/>
        <v>360</v>
      </c>
      <c r="R100" s="3">
        <v>34.26</v>
      </c>
    </row>
    <row r="101" spans="3:18" ht="12.75">
      <c r="C101" s="1">
        <v>324</v>
      </c>
      <c r="D101" s="3">
        <f t="shared" si="17"/>
        <v>4.689999999999979</v>
      </c>
      <c r="E101" s="1">
        <v>416</v>
      </c>
      <c r="F101" s="3">
        <f t="shared" si="15"/>
        <v>8.829999999999982</v>
      </c>
      <c r="M101" s="1">
        <f t="shared" si="13"/>
        <v>330</v>
      </c>
      <c r="N101" s="3">
        <v>23.04</v>
      </c>
      <c r="Q101" s="1">
        <f t="shared" si="14"/>
        <v>361</v>
      </c>
      <c r="R101" s="3">
        <v>34.34</v>
      </c>
    </row>
    <row r="102" spans="3:18" ht="12.75">
      <c r="C102" s="1">
        <v>326</v>
      </c>
      <c r="D102" s="3">
        <f t="shared" si="17"/>
        <v>4.699999999999979</v>
      </c>
      <c r="E102" s="1">
        <v>416</v>
      </c>
      <c r="F102" s="3">
        <f t="shared" si="15"/>
        <v>8.839999999999982</v>
      </c>
      <c r="M102" s="1">
        <f t="shared" si="13"/>
        <v>331</v>
      </c>
      <c r="N102" s="3">
        <v>23.1</v>
      </c>
      <c r="Q102" s="1">
        <f t="shared" si="14"/>
        <v>362</v>
      </c>
      <c r="R102" s="3">
        <v>34.4</v>
      </c>
    </row>
    <row r="103" spans="3:18" ht="12.75">
      <c r="C103" s="1">
        <v>328</v>
      </c>
      <c r="D103" s="3">
        <f t="shared" si="17"/>
        <v>4.709999999999979</v>
      </c>
      <c r="E103" s="1">
        <v>417</v>
      </c>
      <c r="F103" s="3">
        <f t="shared" si="15"/>
        <v>8.849999999999982</v>
      </c>
      <c r="M103" s="1">
        <f t="shared" si="13"/>
        <v>332</v>
      </c>
      <c r="N103" s="3">
        <v>23.16</v>
      </c>
      <c r="Q103" s="1">
        <f t="shared" si="14"/>
        <v>363</v>
      </c>
      <c r="R103" s="3">
        <v>34.48</v>
      </c>
    </row>
    <row r="104" spans="3:18" ht="12.75">
      <c r="C104" s="1">
        <v>330</v>
      </c>
      <c r="D104" s="3">
        <f t="shared" si="17"/>
        <v>4.719999999999978</v>
      </c>
      <c r="E104" s="1">
        <v>417</v>
      </c>
      <c r="F104" s="3">
        <f t="shared" si="15"/>
        <v>8.859999999999982</v>
      </c>
      <c r="M104" s="1">
        <f t="shared" si="13"/>
        <v>333</v>
      </c>
      <c r="N104" s="3">
        <v>23.2</v>
      </c>
      <c r="Q104" s="1">
        <f t="shared" si="14"/>
        <v>364</v>
      </c>
      <c r="R104" s="3">
        <v>34.54</v>
      </c>
    </row>
    <row r="105" spans="3:18" ht="12.75">
      <c r="C105" s="1">
        <v>332</v>
      </c>
      <c r="D105" s="3">
        <f t="shared" si="17"/>
        <v>4.729999999999978</v>
      </c>
      <c r="E105" s="1">
        <v>418</v>
      </c>
      <c r="F105" s="3">
        <f t="shared" si="15"/>
        <v>8.869999999999981</v>
      </c>
      <c r="M105" s="1">
        <f t="shared" si="13"/>
        <v>334</v>
      </c>
      <c r="N105" s="3">
        <v>23.26</v>
      </c>
      <c r="Q105" s="1">
        <f t="shared" si="14"/>
        <v>365</v>
      </c>
      <c r="R105" s="3">
        <v>34.62</v>
      </c>
    </row>
    <row r="106" spans="3:18" ht="12.75">
      <c r="C106" s="1">
        <v>333</v>
      </c>
      <c r="D106" s="3">
        <f t="shared" si="17"/>
        <v>4.739999999999978</v>
      </c>
      <c r="E106" s="1">
        <v>419</v>
      </c>
      <c r="F106" s="3">
        <f t="shared" si="15"/>
        <v>8.879999999999981</v>
      </c>
      <c r="M106" s="1">
        <f t="shared" si="13"/>
        <v>335</v>
      </c>
      <c r="N106" s="3">
        <v>23.32</v>
      </c>
      <c r="Q106" s="1">
        <f t="shared" si="14"/>
        <v>366</v>
      </c>
      <c r="R106" s="3">
        <v>34.68</v>
      </c>
    </row>
    <row r="107" spans="3:18" ht="12.75">
      <c r="C107" s="1">
        <v>335</v>
      </c>
      <c r="D107" s="3">
        <f t="shared" si="17"/>
        <v>4.749999999999978</v>
      </c>
      <c r="E107" s="1">
        <v>419</v>
      </c>
      <c r="F107" s="3">
        <f t="shared" si="15"/>
        <v>8.889999999999981</v>
      </c>
      <c r="M107" s="1">
        <f t="shared" si="13"/>
        <v>336</v>
      </c>
      <c r="N107" s="3">
        <v>23.36</v>
      </c>
      <c r="Q107" s="1">
        <f t="shared" si="14"/>
        <v>367</v>
      </c>
      <c r="R107" s="3">
        <v>34.76</v>
      </c>
    </row>
    <row r="108" spans="3:18" ht="12.75">
      <c r="C108" s="1">
        <v>337</v>
      </c>
      <c r="D108" s="3">
        <f t="shared" si="17"/>
        <v>4.759999999999978</v>
      </c>
      <c r="E108" s="1">
        <v>420</v>
      </c>
      <c r="F108" s="3">
        <f t="shared" si="15"/>
        <v>8.89999999999998</v>
      </c>
      <c r="M108" s="1">
        <f t="shared" si="13"/>
        <v>337</v>
      </c>
      <c r="N108" s="3">
        <v>23.42</v>
      </c>
      <c r="Q108" s="1">
        <f t="shared" si="14"/>
        <v>368</v>
      </c>
      <c r="R108" s="3">
        <v>34.82</v>
      </c>
    </row>
    <row r="109" spans="3:18" ht="12.75">
      <c r="C109" s="1">
        <v>339</v>
      </c>
      <c r="D109" s="3">
        <f t="shared" si="17"/>
        <v>4.769999999999977</v>
      </c>
      <c r="E109" s="1">
        <v>420</v>
      </c>
      <c r="F109" s="3">
        <f t="shared" si="15"/>
        <v>8.90999999999998</v>
      </c>
      <c r="M109" s="1">
        <f t="shared" si="13"/>
        <v>338</v>
      </c>
      <c r="N109" s="3">
        <v>23.46</v>
      </c>
      <c r="Q109" s="1">
        <f t="shared" si="14"/>
        <v>369</v>
      </c>
      <c r="R109" s="3">
        <v>34.9</v>
      </c>
    </row>
    <row r="110" spans="3:18" ht="12.75">
      <c r="C110" s="1">
        <v>341</v>
      </c>
      <c r="D110" s="3">
        <f t="shared" si="17"/>
        <v>4.779999999999977</v>
      </c>
      <c r="E110" s="1">
        <v>421</v>
      </c>
      <c r="F110" s="3">
        <f t="shared" si="15"/>
        <v>8.91999999999998</v>
      </c>
      <c r="M110" s="1">
        <f t="shared" si="13"/>
        <v>339</v>
      </c>
      <c r="N110" s="3">
        <v>23.52</v>
      </c>
      <c r="Q110" s="1">
        <f t="shared" si="14"/>
        <v>370</v>
      </c>
      <c r="R110" s="3">
        <v>34.96</v>
      </c>
    </row>
    <row r="111" spans="3:18" ht="12.75">
      <c r="C111" s="1">
        <v>343</v>
      </c>
      <c r="D111" s="3">
        <f t="shared" si="17"/>
        <v>4.789999999999977</v>
      </c>
      <c r="E111" s="1">
        <v>422</v>
      </c>
      <c r="F111" s="3">
        <f t="shared" si="15"/>
        <v>8.92999999999998</v>
      </c>
      <c r="M111" s="1">
        <f t="shared" si="13"/>
        <v>340</v>
      </c>
      <c r="N111" s="3">
        <v>23.58</v>
      </c>
      <c r="Q111" s="1">
        <f t="shared" si="14"/>
        <v>371</v>
      </c>
      <c r="R111" s="3">
        <v>35.04</v>
      </c>
    </row>
    <row r="112" spans="3:18" ht="12.75">
      <c r="C112" s="1">
        <v>345</v>
      </c>
      <c r="D112" s="3">
        <f t="shared" si="17"/>
        <v>4.799999999999977</v>
      </c>
      <c r="E112" s="1">
        <v>422</v>
      </c>
      <c r="F112" s="3">
        <f t="shared" si="15"/>
        <v>8.93999999999998</v>
      </c>
      <c r="M112" s="1">
        <f t="shared" si="13"/>
        <v>341</v>
      </c>
      <c r="N112" s="3">
        <v>23.62</v>
      </c>
      <c r="Q112" s="1">
        <f t="shared" si="14"/>
        <v>372</v>
      </c>
      <c r="R112" s="3">
        <v>35.1</v>
      </c>
    </row>
    <row r="113" spans="3:18" ht="12.75">
      <c r="C113" s="1">
        <v>346</v>
      </c>
      <c r="D113" s="3">
        <f t="shared" si="17"/>
        <v>4.8099999999999765</v>
      </c>
      <c r="E113" s="1">
        <v>423</v>
      </c>
      <c r="F113" s="3">
        <f t="shared" si="15"/>
        <v>8.94999999999998</v>
      </c>
      <c r="M113" s="1">
        <f t="shared" si="13"/>
        <v>342</v>
      </c>
      <c r="N113" s="3">
        <v>23.68</v>
      </c>
      <c r="Q113" s="1">
        <f t="shared" si="14"/>
        <v>373</v>
      </c>
      <c r="R113" s="3">
        <v>35.18</v>
      </c>
    </row>
    <row r="114" spans="3:18" ht="12.75">
      <c r="C114" s="1">
        <v>348</v>
      </c>
      <c r="D114" s="3">
        <f t="shared" si="17"/>
        <v>4.819999999999976</v>
      </c>
      <c r="E114" s="1">
        <v>423</v>
      </c>
      <c r="F114" s="3">
        <f t="shared" si="15"/>
        <v>8.95999999999998</v>
      </c>
      <c r="M114" s="1">
        <f t="shared" si="13"/>
        <v>343</v>
      </c>
      <c r="N114" s="3">
        <v>23.72</v>
      </c>
      <c r="Q114" s="1">
        <f t="shared" si="14"/>
        <v>374</v>
      </c>
      <c r="R114" s="3">
        <v>35.24</v>
      </c>
    </row>
    <row r="115" spans="3:18" ht="12.75">
      <c r="C115" s="1">
        <v>350</v>
      </c>
      <c r="D115" s="3">
        <f t="shared" si="17"/>
        <v>4.829999999999976</v>
      </c>
      <c r="E115" s="1">
        <v>424</v>
      </c>
      <c r="F115" s="3">
        <f t="shared" si="15"/>
        <v>8.96999999999998</v>
      </c>
      <c r="M115" s="1">
        <f t="shared" si="13"/>
        <v>344</v>
      </c>
      <c r="N115" s="3">
        <v>23.78</v>
      </c>
      <c r="Q115" s="1">
        <f t="shared" si="14"/>
        <v>375</v>
      </c>
      <c r="R115" s="3">
        <v>35.32</v>
      </c>
    </row>
    <row r="116" spans="3:18" ht="12.75">
      <c r="C116" s="1">
        <v>352</v>
      </c>
      <c r="D116" s="3">
        <f aca="true" t="shared" si="18" ref="D116:D131">D115+0.01</f>
        <v>4.839999999999976</v>
      </c>
      <c r="E116" s="1">
        <v>424</v>
      </c>
      <c r="F116" s="3">
        <f t="shared" si="15"/>
        <v>8.979999999999979</v>
      </c>
      <c r="M116" s="1">
        <f t="shared" si="13"/>
        <v>345</v>
      </c>
      <c r="N116" s="3">
        <v>23.84</v>
      </c>
      <c r="Q116" s="1">
        <f t="shared" si="14"/>
        <v>376</v>
      </c>
      <c r="R116" s="3">
        <v>35.38</v>
      </c>
    </row>
    <row r="117" spans="3:18" ht="12.75">
      <c r="C117" s="1">
        <v>354</v>
      </c>
      <c r="D117" s="3">
        <f t="shared" si="18"/>
        <v>4.849999999999976</v>
      </c>
      <c r="E117" s="1">
        <v>425</v>
      </c>
      <c r="F117" s="3">
        <f t="shared" si="15"/>
        <v>8.989999999999979</v>
      </c>
      <c r="M117" s="1">
        <f t="shared" si="13"/>
        <v>346</v>
      </c>
      <c r="N117" s="3">
        <v>23.88</v>
      </c>
      <c r="Q117" s="1">
        <f t="shared" si="14"/>
        <v>377</v>
      </c>
      <c r="R117" s="3">
        <v>35.46</v>
      </c>
    </row>
    <row r="118" spans="3:18" ht="12.75">
      <c r="C118" s="1">
        <v>356</v>
      </c>
      <c r="D118" s="3">
        <f t="shared" si="18"/>
        <v>4.8599999999999755</v>
      </c>
      <c r="E118" s="1">
        <v>426</v>
      </c>
      <c r="F118" s="3">
        <f t="shared" si="15"/>
        <v>8.999999999999979</v>
      </c>
      <c r="M118" s="1">
        <f t="shared" si="13"/>
        <v>347</v>
      </c>
      <c r="N118" s="3">
        <v>23.94</v>
      </c>
      <c r="Q118" s="1">
        <f t="shared" si="14"/>
        <v>378</v>
      </c>
      <c r="R118" s="3">
        <v>35.52</v>
      </c>
    </row>
    <row r="119" spans="3:18" ht="12.75">
      <c r="C119" s="1">
        <v>358</v>
      </c>
      <c r="D119" s="3">
        <f t="shared" si="18"/>
        <v>4.869999999999975</v>
      </c>
      <c r="E119" s="1">
        <v>426</v>
      </c>
      <c r="F119" s="3">
        <f t="shared" si="15"/>
        <v>9.009999999999978</v>
      </c>
      <c r="M119" s="1">
        <f t="shared" si="13"/>
        <v>348</v>
      </c>
      <c r="N119" s="3">
        <v>23.98</v>
      </c>
      <c r="Q119" s="1">
        <f t="shared" si="14"/>
        <v>379</v>
      </c>
      <c r="R119" s="3">
        <v>35.6</v>
      </c>
    </row>
    <row r="120" spans="3:18" ht="12.75">
      <c r="C120" s="1">
        <v>360</v>
      </c>
      <c r="D120" s="3">
        <f t="shared" si="18"/>
        <v>4.879999999999975</v>
      </c>
      <c r="E120" s="1">
        <v>427</v>
      </c>
      <c r="F120" s="3">
        <f t="shared" si="15"/>
        <v>9.019999999999978</v>
      </c>
      <c r="M120" s="1">
        <f t="shared" si="13"/>
        <v>349</v>
      </c>
      <c r="N120" s="3">
        <v>24.04</v>
      </c>
      <c r="Q120" s="1">
        <f t="shared" si="14"/>
        <v>380</v>
      </c>
      <c r="R120" s="3">
        <v>35.66</v>
      </c>
    </row>
    <row r="121" spans="3:18" ht="12.75">
      <c r="C121" s="1">
        <v>361</v>
      </c>
      <c r="D121" s="3">
        <f t="shared" si="18"/>
        <v>4.889999999999975</v>
      </c>
      <c r="E121" s="1">
        <v>428</v>
      </c>
      <c r="F121" s="3">
        <f t="shared" si="15"/>
        <v>9.029999999999978</v>
      </c>
      <c r="M121" s="1">
        <f t="shared" si="13"/>
        <v>350</v>
      </c>
      <c r="N121" s="3">
        <v>24.1</v>
      </c>
      <c r="Q121" s="1">
        <f t="shared" si="14"/>
        <v>381</v>
      </c>
      <c r="R121" s="3">
        <v>35.74</v>
      </c>
    </row>
    <row r="122" spans="3:18" ht="12.75">
      <c r="C122" s="1">
        <v>363</v>
      </c>
      <c r="D122" s="3">
        <f t="shared" si="18"/>
        <v>4.899999999999975</v>
      </c>
      <c r="E122" s="1">
        <v>428</v>
      </c>
      <c r="F122" s="3">
        <f t="shared" si="15"/>
        <v>9.039999999999978</v>
      </c>
      <c r="M122" s="1">
        <f t="shared" si="13"/>
        <v>351</v>
      </c>
      <c r="N122" s="3">
        <v>24.14</v>
      </c>
      <c r="Q122" s="1">
        <f t="shared" si="14"/>
        <v>382</v>
      </c>
      <c r="R122" s="3">
        <v>35.8</v>
      </c>
    </row>
    <row r="123" spans="3:18" ht="12.75">
      <c r="C123" s="1">
        <v>365</v>
      </c>
      <c r="D123" s="3">
        <f t="shared" si="18"/>
        <v>4.909999999999974</v>
      </c>
      <c r="E123" s="1">
        <v>429</v>
      </c>
      <c r="F123" s="3">
        <f t="shared" si="15"/>
        <v>9.049999999999978</v>
      </c>
      <c r="M123" s="1">
        <f t="shared" si="13"/>
        <v>352</v>
      </c>
      <c r="N123" s="3">
        <v>24.2</v>
      </c>
      <c r="Q123" s="1">
        <f t="shared" si="14"/>
        <v>383</v>
      </c>
      <c r="R123" s="3">
        <v>35.88</v>
      </c>
    </row>
    <row r="124" spans="3:18" ht="12.75">
      <c r="C124" s="1">
        <v>367</v>
      </c>
      <c r="D124" s="3">
        <f t="shared" si="18"/>
        <v>4.919999999999974</v>
      </c>
      <c r="E124" s="1">
        <v>429</v>
      </c>
      <c r="F124" s="3">
        <f t="shared" si="15"/>
        <v>9.059999999999977</v>
      </c>
      <c r="M124" s="1">
        <f t="shared" si="13"/>
        <v>353</v>
      </c>
      <c r="N124" s="3">
        <v>24.26</v>
      </c>
      <c r="Q124" s="1">
        <f t="shared" si="14"/>
        <v>384</v>
      </c>
      <c r="R124" s="3">
        <v>35.94</v>
      </c>
    </row>
    <row r="125" spans="3:18" ht="12.75">
      <c r="C125" s="1">
        <v>369</v>
      </c>
      <c r="D125" s="3">
        <f t="shared" si="18"/>
        <v>4.929999999999974</v>
      </c>
      <c r="E125" s="1">
        <v>430</v>
      </c>
      <c r="F125" s="3">
        <f t="shared" si="15"/>
        <v>9.069999999999977</v>
      </c>
      <c r="M125" s="1">
        <f t="shared" si="13"/>
        <v>354</v>
      </c>
      <c r="N125" s="3">
        <v>24.3</v>
      </c>
      <c r="Q125" s="1">
        <f t="shared" si="14"/>
        <v>385</v>
      </c>
      <c r="R125" s="3">
        <v>36.02</v>
      </c>
    </row>
    <row r="126" spans="3:18" ht="12.75">
      <c r="C126" s="1">
        <v>371</v>
      </c>
      <c r="D126" s="3">
        <f t="shared" si="18"/>
        <v>4.939999999999974</v>
      </c>
      <c r="E126" s="1">
        <v>431</v>
      </c>
      <c r="F126" s="3">
        <f t="shared" si="15"/>
        <v>9.079999999999977</v>
      </c>
      <c r="M126" s="1">
        <f t="shared" si="13"/>
        <v>355</v>
      </c>
      <c r="N126" s="3">
        <v>24.36</v>
      </c>
      <c r="Q126" s="1">
        <f t="shared" si="14"/>
        <v>386</v>
      </c>
      <c r="R126" s="3">
        <v>36.08</v>
      </c>
    </row>
    <row r="127" spans="3:18" ht="12.75">
      <c r="C127" s="1">
        <v>373</v>
      </c>
      <c r="D127" s="3">
        <f t="shared" si="18"/>
        <v>4.9499999999999735</v>
      </c>
      <c r="E127" s="1">
        <v>431</v>
      </c>
      <c r="F127" s="3">
        <f t="shared" si="15"/>
        <v>9.089999999999977</v>
      </c>
      <c r="M127" s="1">
        <f t="shared" si="13"/>
        <v>356</v>
      </c>
      <c r="N127" s="3">
        <v>24.4</v>
      </c>
      <c r="Q127" s="1">
        <f t="shared" si="14"/>
        <v>387</v>
      </c>
      <c r="R127" s="3">
        <v>36.16</v>
      </c>
    </row>
    <row r="128" spans="3:18" ht="12.75">
      <c r="C128" s="1">
        <v>375</v>
      </c>
      <c r="D128" s="3">
        <f t="shared" si="18"/>
        <v>4.959999999999973</v>
      </c>
      <c r="E128" s="1">
        <v>432</v>
      </c>
      <c r="F128" s="3">
        <f t="shared" si="15"/>
        <v>9.099999999999977</v>
      </c>
      <c r="M128" s="1">
        <f t="shared" si="13"/>
        <v>357</v>
      </c>
      <c r="N128" s="3">
        <v>24.46</v>
      </c>
      <c r="Q128" s="1">
        <f t="shared" si="14"/>
        <v>388</v>
      </c>
      <c r="R128" s="3">
        <v>36.22</v>
      </c>
    </row>
    <row r="129" spans="3:18" ht="12.75">
      <c r="C129" s="1">
        <v>377</v>
      </c>
      <c r="D129" s="3">
        <f t="shared" si="18"/>
        <v>4.969999999999973</v>
      </c>
      <c r="E129" s="1">
        <v>432</v>
      </c>
      <c r="F129" s="3">
        <f t="shared" si="15"/>
        <v>9.109999999999976</v>
      </c>
      <c r="M129" s="1">
        <f t="shared" si="13"/>
        <v>358</v>
      </c>
      <c r="N129" s="3">
        <v>24.52</v>
      </c>
      <c r="Q129" s="1">
        <f t="shared" si="14"/>
        <v>389</v>
      </c>
      <c r="R129" s="3">
        <v>36.3</v>
      </c>
    </row>
    <row r="130" spans="3:18" ht="12.75">
      <c r="C130" s="1">
        <v>378</v>
      </c>
      <c r="D130" s="3">
        <f t="shared" si="18"/>
        <v>4.979999999999973</v>
      </c>
      <c r="E130" s="1">
        <v>433</v>
      </c>
      <c r="F130" s="3">
        <f t="shared" si="15"/>
        <v>9.119999999999976</v>
      </c>
      <c r="M130" s="1">
        <f t="shared" si="13"/>
        <v>359</v>
      </c>
      <c r="N130" s="3">
        <v>24.56</v>
      </c>
      <c r="Q130" s="1">
        <f t="shared" si="14"/>
        <v>390</v>
      </c>
      <c r="R130" s="3">
        <v>36.36</v>
      </c>
    </row>
    <row r="131" spans="3:18" ht="12.75">
      <c r="C131" s="1">
        <v>380</v>
      </c>
      <c r="D131" s="3">
        <f t="shared" si="18"/>
        <v>4.989999999999973</v>
      </c>
      <c r="E131" s="1">
        <v>434</v>
      </c>
      <c r="F131" s="3">
        <f t="shared" si="15"/>
        <v>9.129999999999976</v>
      </c>
      <c r="M131" s="1">
        <f t="shared" si="13"/>
        <v>360</v>
      </c>
      <c r="N131" s="3">
        <v>24.62</v>
      </c>
      <c r="Q131" s="1">
        <f t="shared" si="14"/>
        <v>391</v>
      </c>
      <c r="R131" s="3">
        <v>36.44</v>
      </c>
    </row>
    <row r="132" spans="3:18" ht="12.75">
      <c r="C132" s="1">
        <v>382</v>
      </c>
      <c r="D132" s="3">
        <f aca="true" t="shared" si="19" ref="D132:D147">D131+0.01</f>
        <v>4.9999999999999725</v>
      </c>
      <c r="E132" s="1">
        <v>434</v>
      </c>
      <c r="F132" s="3">
        <f t="shared" si="15"/>
        <v>9.139999999999976</v>
      </c>
      <c r="M132" s="1">
        <f t="shared" si="13"/>
        <v>361</v>
      </c>
      <c r="N132" s="3">
        <v>24.66</v>
      </c>
      <c r="Q132" s="1">
        <f t="shared" si="14"/>
        <v>392</v>
      </c>
      <c r="R132" s="3">
        <v>36.5</v>
      </c>
    </row>
    <row r="133" spans="3:18" ht="12.75">
      <c r="C133" s="1">
        <v>384</v>
      </c>
      <c r="D133" s="3">
        <f t="shared" si="19"/>
        <v>5.009999999999972</v>
      </c>
      <c r="E133" s="1">
        <v>435</v>
      </c>
      <c r="F133" s="3">
        <f t="shared" si="15"/>
        <v>9.149999999999975</v>
      </c>
      <c r="M133" s="1">
        <f t="shared" si="13"/>
        <v>362</v>
      </c>
      <c r="N133" s="3">
        <v>24.72</v>
      </c>
      <c r="Q133" s="1">
        <f t="shared" si="14"/>
        <v>393</v>
      </c>
      <c r="R133" s="3">
        <v>36.56</v>
      </c>
    </row>
    <row r="134" spans="3:18" ht="12.75">
      <c r="C134" s="1">
        <v>386</v>
      </c>
      <c r="D134" s="3">
        <f t="shared" si="19"/>
        <v>5.019999999999972</v>
      </c>
      <c r="E134" s="1">
        <v>435</v>
      </c>
      <c r="F134" s="3">
        <f t="shared" si="15"/>
        <v>9.159999999999975</v>
      </c>
      <c r="M134" s="1">
        <f t="shared" si="13"/>
        <v>363</v>
      </c>
      <c r="N134" s="3">
        <v>24.78</v>
      </c>
      <c r="Q134" s="1">
        <f t="shared" si="14"/>
        <v>394</v>
      </c>
      <c r="R134" s="3">
        <v>36.64</v>
      </c>
    </row>
    <row r="135" spans="3:18" ht="12.75">
      <c r="C135" s="1">
        <v>388</v>
      </c>
      <c r="D135" s="3">
        <f t="shared" si="19"/>
        <v>5.029999999999972</v>
      </c>
      <c r="E135" s="1">
        <v>436</v>
      </c>
      <c r="F135" s="3">
        <f t="shared" si="15"/>
        <v>9.169999999999975</v>
      </c>
      <c r="M135" s="1">
        <f aca="true" t="shared" si="20" ref="M135:M198">M134+1</f>
        <v>364</v>
      </c>
      <c r="N135" s="3">
        <v>24.82</v>
      </c>
      <c r="Q135" s="1">
        <f t="shared" si="14"/>
        <v>395</v>
      </c>
      <c r="R135" s="3">
        <v>36.7</v>
      </c>
    </row>
    <row r="136" spans="3:18" ht="12.75">
      <c r="C136" s="1">
        <v>390</v>
      </c>
      <c r="D136" s="3">
        <f t="shared" si="19"/>
        <v>5.039999999999972</v>
      </c>
      <c r="E136" s="1">
        <v>437</v>
      </c>
      <c r="F136" s="3">
        <f t="shared" si="15"/>
        <v>9.179999999999975</v>
      </c>
      <c r="M136" s="1">
        <f t="shared" si="20"/>
        <v>365</v>
      </c>
      <c r="N136" s="3">
        <v>24.88</v>
      </c>
      <c r="Q136" s="1">
        <f t="shared" si="14"/>
        <v>396</v>
      </c>
      <c r="R136" s="3">
        <v>36.78</v>
      </c>
    </row>
    <row r="137" spans="3:18" ht="12.75">
      <c r="C137" s="1">
        <v>392</v>
      </c>
      <c r="D137" s="3">
        <f t="shared" si="19"/>
        <v>5.049999999999971</v>
      </c>
      <c r="E137" s="1">
        <v>437</v>
      </c>
      <c r="F137" s="3">
        <f t="shared" si="15"/>
        <v>9.189999999999975</v>
      </c>
      <c r="M137" s="1">
        <f t="shared" si="20"/>
        <v>366</v>
      </c>
      <c r="N137" s="3">
        <v>24.92</v>
      </c>
      <c r="Q137" s="1">
        <f t="shared" si="14"/>
        <v>397</v>
      </c>
      <c r="R137" s="3">
        <v>36.84</v>
      </c>
    </row>
    <row r="138" spans="3:18" ht="12.75">
      <c r="C138" s="1">
        <v>394</v>
      </c>
      <c r="D138" s="3">
        <f t="shared" si="19"/>
        <v>5.059999999999971</v>
      </c>
      <c r="E138" s="1">
        <v>438</v>
      </c>
      <c r="F138" s="3">
        <f t="shared" si="15"/>
        <v>9.199999999999974</v>
      </c>
      <c r="M138" s="1">
        <f t="shared" si="20"/>
        <v>367</v>
      </c>
      <c r="N138" s="3">
        <v>24.98</v>
      </c>
      <c r="Q138" s="1">
        <f t="shared" si="14"/>
        <v>398</v>
      </c>
      <c r="R138" s="3">
        <v>36.92</v>
      </c>
    </row>
    <row r="139" spans="3:18" ht="12.75">
      <c r="C139" s="1">
        <v>396</v>
      </c>
      <c r="D139" s="3">
        <f t="shared" si="19"/>
        <v>5.069999999999971</v>
      </c>
      <c r="E139" s="1">
        <v>438</v>
      </c>
      <c r="F139" s="3">
        <f t="shared" si="15"/>
        <v>9.209999999999974</v>
      </c>
      <c r="M139" s="1">
        <f t="shared" si="20"/>
        <v>368</v>
      </c>
      <c r="N139" s="3">
        <v>25.04</v>
      </c>
      <c r="Q139" s="1">
        <f t="shared" si="14"/>
        <v>399</v>
      </c>
      <c r="R139" s="3">
        <v>36.98</v>
      </c>
    </row>
    <row r="140" spans="3:18" ht="12.75">
      <c r="C140" s="1">
        <v>398</v>
      </c>
      <c r="D140" s="3">
        <f t="shared" si="19"/>
        <v>5.079999999999971</v>
      </c>
      <c r="E140" s="1">
        <v>439</v>
      </c>
      <c r="F140" s="3">
        <f t="shared" si="15"/>
        <v>9.219999999999974</v>
      </c>
      <c r="M140" s="1">
        <f t="shared" si="20"/>
        <v>369</v>
      </c>
      <c r="N140" s="3">
        <v>25.08</v>
      </c>
      <c r="Q140" s="1">
        <f aca="true" t="shared" si="21" ref="Q140:Q203">Q139+1</f>
        <v>400</v>
      </c>
      <c r="R140" s="3">
        <v>37.06</v>
      </c>
    </row>
    <row r="141" spans="3:18" ht="12.75">
      <c r="C141" s="1">
        <v>400</v>
      </c>
      <c r="D141" s="3">
        <f t="shared" si="19"/>
        <v>5.0899999999999705</v>
      </c>
      <c r="E141" s="1">
        <v>440</v>
      </c>
      <c r="F141" s="3">
        <f t="shared" si="15"/>
        <v>9.229999999999974</v>
      </c>
      <c r="M141" s="1">
        <f t="shared" si="20"/>
        <v>370</v>
      </c>
      <c r="N141" s="3">
        <v>25.14</v>
      </c>
      <c r="Q141" s="1">
        <f t="shared" si="21"/>
        <v>401</v>
      </c>
      <c r="R141" s="3">
        <v>37.12</v>
      </c>
    </row>
    <row r="142" spans="3:18" ht="12.75">
      <c r="C142" s="1">
        <v>402</v>
      </c>
      <c r="D142" s="3">
        <f t="shared" si="19"/>
        <v>5.09999999999997</v>
      </c>
      <c r="E142" s="1">
        <v>440</v>
      </c>
      <c r="F142" s="3">
        <f t="shared" si="15"/>
        <v>9.239999999999974</v>
      </c>
      <c r="M142" s="1">
        <f t="shared" si="20"/>
        <v>371</v>
      </c>
      <c r="N142" s="3">
        <v>25.18</v>
      </c>
      <c r="Q142" s="1">
        <f t="shared" si="21"/>
        <v>402</v>
      </c>
      <c r="R142" s="3">
        <v>37.2</v>
      </c>
    </row>
    <row r="143" spans="3:18" ht="12.75">
      <c r="C143" s="1">
        <v>404</v>
      </c>
      <c r="D143" s="3">
        <f t="shared" si="19"/>
        <v>5.10999999999997</v>
      </c>
      <c r="E143" s="1">
        <v>441</v>
      </c>
      <c r="F143" s="3">
        <f t="shared" si="15"/>
        <v>9.249999999999973</v>
      </c>
      <c r="M143" s="1">
        <f t="shared" si="20"/>
        <v>372</v>
      </c>
      <c r="N143" s="3">
        <v>25.24</v>
      </c>
      <c r="Q143" s="1">
        <f t="shared" si="21"/>
        <v>403</v>
      </c>
      <c r="R143" s="3">
        <v>37.26</v>
      </c>
    </row>
    <row r="144" spans="3:18" ht="12.75">
      <c r="C144" s="1">
        <v>405</v>
      </c>
      <c r="D144" s="3">
        <f t="shared" si="19"/>
        <v>5.11999999999997</v>
      </c>
      <c r="E144" s="1">
        <v>441</v>
      </c>
      <c r="F144" s="3">
        <f t="shared" si="15"/>
        <v>9.259999999999973</v>
      </c>
      <c r="M144" s="1">
        <f t="shared" si="20"/>
        <v>373</v>
      </c>
      <c r="N144" s="3">
        <v>25.3</v>
      </c>
      <c r="Q144" s="1">
        <f t="shared" si="21"/>
        <v>404</v>
      </c>
      <c r="R144" s="3">
        <v>37.34</v>
      </c>
    </row>
    <row r="145" spans="3:18" ht="12.75">
      <c r="C145" s="1">
        <v>407</v>
      </c>
      <c r="D145" s="3">
        <f t="shared" si="19"/>
        <v>5.12999999999997</v>
      </c>
      <c r="E145" s="1">
        <v>442</v>
      </c>
      <c r="F145" s="3">
        <f t="shared" si="15"/>
        <v>9.269999999999973</v>
      </c>
      <c r="M145" s="1">
        <f t="shared" si="20"/>
        <v>374</v>
      </c>
      <c r="N145" s="3">
        <v>25.34</v>
      </c>
      <c r="Q145" s="1">
        <f t="shared" si="21"/>
        <v>405</v>
      </c>
      <c r="R145" s="3">
        <v>37.4</v>
      </c>
    </row>
    <row r="146" spans="3:18" ht="12.75">
      <c r="C146" s="1">
        <v>409</v>
      </c>
      <c r="D146" s="3">
        <f t="shared" si="19"/>
        <v>5.1399999999999695</v>
      </c>
      <c r="E146" s="1">
        <v>443</v>
      </c>
      <c r="F146" s="3">
        <f t="shared" si="15"/>
        <v>9.279999999999973</v>
      </c>
      <c r="M146" s="1">
        <f t="shared" si="20"/>
        <v>375</v>
      </c>
      <c r="N146" s="3">
        <v>25.4</v>
      </c>
      <c r="Q146" s="1">
        <f t="shared" si="21"/>
        <v>406</v>
      </c>
      <c r="R146" s="3">
        <v>37.48</v>
      </c>
    </row>
    <row r="147" spans="3:18" ht="12.75">
      <c r="C147" s="1">
        <v>411</v>
      </c>
      <c r="D147" s="3">
        <f t="shared" si="19"/>
        <v>5.149999999999969</v>
      </c>
      <c r="E147" s="1">
        <v>443</v>
      </c>
      <c r="F147" s="3">
        <f aca="true" t="shared" si="22" ref="F147:F210">F146+0.01</f>
        <v>9.289999999999973</v>
      </c>
      <c r="M147" s="1">
        <f t="shared" si="20"/>
        <v>376</v>
      </c>
      <c r="N147" s="3">
        <v>25.44</v>
      </c>
      <c r="Q147" s="1">
        <f t="shared" si="21"/>
        <v>407</v>
      </c>
      <c r="R147" s="3">
        <v>37.54</v>
      </c>
    </row>
    <row r="148" spans="3:18" ht="12.75">
      <c r="C148" s="1">
        <v>413</v>
      </c>
      <c r="D148" s="3">
        <f aca="true" t="shared" si="23" ref="D148:D163">D147+0.01</f>
        <v>5.159999999999969</v>
      </c>
      <c r="E148" s="1">
        <v>444</v>
      </c>
      <c r="F148" s="3">
        <f t="shared" si="22"/>
        <v>9.299999999999972</v>
      </c>
      <c r="M148" s="1">
        <f t="shared" si="20"/>
        <v>377</v>
      </c>
      <c r="N148" s="3">
        <v>25.5</v>
      </c>
      <c r="Q148" s="1">
        <f t="shared" si="21"/>
        <v>408</v>
      </c>
      <c r="R148" s="3">
        <v>37.62</v>
      </c>
    </row>
    <row r="149" spans="3:18" ht="12.75">
      <c r="C149" s="1">
        <v>415</v>
      </c>
      <c r="D149" s="3">
        <f t="shared" si="23"/>
        <v>5.169999999999969</v>
      </c>
      <c r="E149" s="1">
        <v>444</v>
      </c>
      <c r="F149" s="3">
        <f t="shared" si="22"/>
        <v>9.309999999999972</v>
      </c>
      <c r="M149" s="1">
        <f t="shared" si="20"/>
        <v>378</v>
      </c>
      <c r="N149" s="3">
        <v>25.54</v>
      </c>
      <c r="Q149" s="1">
        <f t="shared" si="21"/>
        <v>409</v>
      </c>
      <c r="R149" s="3">
        <v>37.68</v>
      </c>
    </row>
    <row r="150" spans="3:18" ht="12.75">
      <c r="C150" s="1">
        <v>417</v>
      </c>
      <c r="D150" s="3">
        <f t="shared" si="23"/>
        <v>5.179999999999969</v>
      </c>
      <c r="E150" s="1">
        <v>445</v>
      </c>
      <c r="F150" s="3">
        <f t="shared" si="22"/>
        <v>9.319999999999972</v>
      </c>
      <c r="M150" s="1">
        <f t="shared" si="20"/>
        <v>379</v>
      </c>
      <c r="N150" s="3">
        <v>25.6</v>
      </c>
      <c r="Q150" s="1">
        <f t="shared" si="21"/>
        <v>410</v>
      </c>
      <c r="R150" s="3">
        <v>37.76</v>
      </c>
    </row>
    <row r="151" spans="3:18" ht="12.75">
      <c r="C151" s="1">
        <v>419</v>
      </c>
      <c r="D151" s="3">
        <f t="shared" si="23"/>
        <v>5.189999999999968</v>
      </c>
      <c r="E151" s="1">
        <v>445</v>
      </c>
      <c r="F151" s="3">
        <f t="shared" si="22"/>
        <v>9.329999999999972</v>
      </c>
      <c r="M151" s="1">
        <f t="shared" si="20"/>
        <v>380</v>
      </c>
      <c r="N151" s="3">
        <v>25.66</v>
      </c>
      <c r="Q151" s="1">
        <f t="shared" si="21"/>
        <v>411</v>
      </c>
      <c r="R151" s="3">
        <v>37.82</v>
      </c>
    </row>
    <row r="152" spans="3:18" ht="12.75">
      <c r="C152" s="1">
        <v>421</v>
      </c>
      <c r="D152" s="3">
        <f t="shared" si="23"/>
        <v>5.199999999999968</v>
      </c>
      <c r="E152" s="1">
        <v>446</v>
      </c>
      <c r="F152" s="3">
        <f t="shared" si="22"/>
        <v>9.339999999999971</v>
      </c>
      <c r="M152" s="1">
        <f t="shared" si="20"/>
        <v>381</v>
      </c>
      <c r="N152" s="3">
        <v>25.7</v>
      </c>
      <c r="Q152" s="1">
        <f t="shared" si="21"/>
        <v>412</v>
      </c>
      <c r="R152" s="3">
        <v>37.9</v>
      </c>
    </row>
    <row r="153" spans="3:18" ht="12.75">
      <c r="C153" s="1">
        <v>423</v>
      </c>
      <c r="D153" s="3">
        <f t="shared" si="23"/>
        <v>5.209999999999968</v>
      </c>
      <c r="E153" s="1">
        <v>447</v>
      </c>
      <c r="F153" s="3">
        <f t="shared" si="22"/>
        <v>9.349999999999971</v>
      </c>
      <c r="M153" s="1">
        <f t="shared" si="20"/>
        <v>382</v>
      </c>
      <c r="N153" s="3">
        <v>25.76</v>
      </c>
      <c r="Q153" s="1">
        <f t="shared" si="21"/>
        <v>413</v>
      </c>
      <c r="R153" s="3">
        <v>37.96</v>
      </c>
    </row>
    <row r="154" spans="3:18" ht="12.75">
      <c r="C154" s="1">
        <v>425</v>
      </c>
      <c r="D154" s="3">
        <f t="shared" si="23"/>
        <v>5.219999999999968</v>
      </c>
      <c r="E154" s="1">
        <v>447</v>
      </c>
      <c r="F154" s="3">
        <f t="shared" si="22"/>
        <v>9.359999999999971</v>
      </c>
      <c r="M154" s="1">
        <f t="shared" si="20"/>
        <v>383</v>
      </c>
      <c r="N154" s="3">
        <v>25.8</v>
      </c>
      <c r="Q154" s="1">
        <f t="shared" si="21"/>
        <v>414</v>
      </c>
      <c r="R154" s="3">
        <v>38.02</v>
      </c>
    </row>
    <row r="155" spans="3:18" ht="12.75">
      <c r="C155" s="1">
        <v>427</v>
      </c>
      <c r="D155" s="3">
        <f t="shared" si="23"/>
        <v>5.229999999999968</v>
      </c>
      <c r="E155" s="1">
        <v>448</v>
      </c>
      <c r="F155" s="3">
        <f t="shared" si="22"/>
        <v>9.36999999999997</v>
      </c>
      <c r="M155" s="1">
        <f t="shared" si="20"/>
        <v>384</v>
      </c>
      <c r="N155" s="3">
        <v>25.86</v>
      </c>
      <c r="Q155" s="1">
        <f t="shared" si="21"/>
        <v>415</v>
      </c>
      <c r="R155" s="3">
        <v>38.1</v>
      </c>
    </row>
    <row r="156" spans="3:18" ht="12.75">
      <c r="C156" s="1">
        <v>429</v>
      </c>
      <c r="D156" s="3">
        <f t="shared" si="23"/>
        <v>5.239999999999967</v>
      </c>
      <c r="E156" s="1">
        <v>448</v>
      </c>
      <c r="F156" s="3">
        <f t="shared" si="22"/>
        <v>9.37999999999997</v>
      </c>
      <c r="M156" s="1">
        <f t="shared" si="20"/>
        <v>385</v>
      </c>
      <c r="N156" s="3">
        <v>25.92</v>
      </c>
      <c r="Q156" s="1">
        <f t="shared" si="21"/>
        <v>416</v>
      </c>
      <c r="R156" s="3">
        <v>38.16</v>
      </c>
    </row>
    <row r="157" spans="3:18" ht="12.75">
      <c r="C157" s="1">
        <v>431</v>
      </c>
      <c r="D157" s="3">
        <f t="shared" si="23"/>
        <v>5.249999999999967</v>
      </c>
      <c r="E157" s="1">
        <v>449</v>
      </c>
      <c r="F157" s="3">
        <f t="shared" si="22"/>
        <v>9.38999999999997</v>
      </c>
      <c r="M157" s="1">
        <f t="shared" si="20"/>
        <v>386</v>
      </c>
      <c r="N157" s="3">
        <v>25.96</v>
      </c>
      <c r="Q157" s="1">
        <f t="shared" si="21"/>
        <v>417</v>
      </c>
      <c r="R157" s="3">
        <v>38.24</v>
      </c>
    </row>
    <row r="158" spans="3:18" ht="12.75">
      <c r="C158" s="1">
        <v>433</v>
      </c>
      <c r="D158" s="3">
        <f t="shared" si="23"/>
        <v>5.259999999999967</v>
      </c>
      <c r="E158" s="1">
        <v>450</v>
      </c>
      <c r="F158" s="3">
        <f t="shared" si="22"/>
        <v>9.39999999999997</v>
      </c>
      <c r="M158" s="1">
        <f t="shared" si="20"/>
        <v>387</v>
      </c>
      <c r="N158" s="3">
        <v>26.02</v>
      </c>
      <c r="Q158" s="1">
        <f t="shared" si="21"/>
        <v>418</v>
      </c>
      <c r="R158" s="3">
        <v>38.3</v>
      </c>
    </row>
    <row r="159" spans="3:18" ht="12.75">
      <c r="C159" s="1">
        <v>435</v>
      </c>
      <c r="D159" s="3">
        <f t="shared" si="23"/>
        <v>5.269999999999967</v>
      </c>
      <c r="E159" s="1">
        <v>450</v>
      </c>
      <c r="F159" s="3">
        <f t="shared" si="22"/>
        <v>9.40999999999997</v>
      </c>
      <c r="M159" s="1">
        <f t="shared" si="20"/>
        <v>388</v>
      </c>
      <c r="N159" s="3">
        <v>26.06</v>
      </c>
      <c r="Q159" s="1">
        <f t="shared" si="21"/>
        <v>419</v>
      </c>
      <c r="R159" s="3">
        <v>38.38</v>
      </c>
    </row>
    <row r="160" spans="3:18" ht="12.75">
      <c r="C160" s="1">
        <v>437</v>
      </c>
      <c r="D160" s="3">
        <f t="shared" si="23"/>
        <v>5.2799999999999665</v>
      </c>
      <c r="E160" s="1">
        <v>451</v>
      </c>
      <c r="F160" s="3">
        <f t="shared" si="22"/>
        <v>9.41999999999997</v>
      </c>
      <c r="M160" s="1">
        <f t="shared" si="20"/>
        <v>389</v>
      </c>
      <c r="N160" s="3">
        <v>26.12</v>
      </c>
      <c r="Q160" s="1">
        <f t="shared" si="21"/>
        <v>420</v>
      </c>
      <c r="R160" s="3">
        <v>38.44</v>
      </c>
    </row>
    <row r="161" spans="3:18" ht="12.75">
      <c r="C161" s="1">
        <v>439</v>
      </c>
      <c r="D161" s="3">
        <f t="shared" si="23"/>
        <v>5.289999999999966</v>
      </c>
      <c r="E161" s="1">
        <v>451</v>
      </c>
      <c r="F161" s="3">
        <f t="shared" si="22"/>
        <v>9.42999999999997</v>
      </c>
      <c r="M161" s="1">
        <f t="shared" si="20"/>
        <v>390</v>
      </c>
      <c r="N161" s="3">
        <v>26.18</v>
      </c>
      <c r="Q161" s="1">
        <f t="shared" si="21"/>
        <v>421</v>
      </c>
      <c r="R161" s="3">
        <v>38.52</v>
      </c>
    </row>
    <row r="162" spans="3:18" ht="12.75">
      <c r="C162" s="1">
        <v>441</v>
      </c>
      <c r="D162" s="3">
        <f t="shared" si="23"/>
        <v>5.299999999999966</v>
      </c>
      <c r="E162" s="1">
        <v>452</v>
      </c>
      <c r="F162" s="3">
        <f t="shared" si="22"/>
        <v>9.43999999999997</v>
      </c>
      <c r="M162" s="1">
        <f t="shared" si="20"/>
        <v>391</v>
      </c>
      <c r="N162" s="3">
        <v>26.22</v>
      </c>
      <c r="Q162" s="1">
        <f t="shared" si="21"/>
        <v>422</v>
      </c>
      <c r="R162" s="3">
        <v>38.58</v>
      </c>
    </row>
    <row r="163" spans="3:18" ht="12.75">
      <c r="C163" s="1">
        <v>443</v>
      </c>
      <c r="D163" s="3">
        <f t="shared" si="23"/>
        <v>5.309999999999966</v>
      </c>
      <c r="E163" s="1">
        <v>453</v>
      </c>
      <c r="F163" s="3">
        <f t="shared" si="22"/>
        <v>9.449999999999969</v>
      </c>
      <c r="M163" s="1">
        <f t="shared" si="20"/>
        <v>392</v>
      </c>
      <c r="N163" s="3">
        <v>26.28</v>
      </c>
      <c r="Q163" s="1">
        <f t="shared" si="21"/>
        <v>423</v>
      </c>
      <c r="R163" s="3">
        <v>38.66</v>
      </c>
    </row>
    <row r="164" spans="3:18" ht="12.75">
      <c r="C164" s="1">
        <v>445</v>
      </c>
      <c r="D164" s="3">
        <f aca="true" t="shared" si="24" ref="D164:D179">D163+0.01</f>
        <v>5.319999999999966</v>
      </c>
      <c r="E164" s="1">
        <v>453</v>
      </c>
      <c r="F164" s="3">
        <f t="shared" si="22"/>
        <v>9.459999999999969</v>
      </c>
      <c r="M164" s="1">
        <f t="shared" si="20"/>
        <v>393</v>
      </c>
      <c r="N164" s="3">
        <v>26.32</v>
      </c>
      <c r="Q164" s="1">
        <f t="shared" si="21"/>
        <v>424</v>
      </c>
      <c r="R164" s="3">
        <v>38.72</v>
      </c>
    </row>
    <row r="165" spans="3:18" ht="12.75">
      <c r="C165" s="1">
        <v>447</v>
      </c>
      <c r="D165" s="3">
        <f t="shared" si="24"/>
        <v>5.329999999999965</v>
      </c>
      <c r="E165" s="1">
        <v>454</v>
      </c>
      <c r="F165" s="3">
        <f t="shared" si="22"/>
        <v>9.469999999999969</v>
      </c>
      <c r="M165" s="1">
        <f t="shared" si="20"/>
        <v>394</v>
      </c>
      <c r="N165" s="3">
        <v>26.38</v>
      </c>
      <c r="Q165" s="1">
        <f t="shared" si="21"/>
        <v>425</v>
      </c>
      <c r="R165" s="3">
        <v>38.8</v>
      </c>
    </row>
    <row r="166" spans="3:18" ht="12.75">
      <c r="C166" s="1">
        <v>449</v>
      </c>
      <c r="D166" s="3">
        <f t="shared" si="24"/>
        <v>5.339999999999965</v>
      </c>
      <c r="E166" s="1">
        <v>454</v>
      </c>
      <c r="F166" s="3">
        <f t="shared" si="22"/>
        <v>9.479999999999968</v>
      </c>
      <c r="M166" s="1">
        <f t="shared" si="20"/>
        <v>395</v>
      </c>
      <c r="N166" s="3">
        <v>26.42</v>
      </c>
      <c r="Q166" s="1">
        <f t="shared" si="21"/>
        <v>426</v>
      </c>
      <c r="R166" s="3">
        <v>38.86</v>
      </c>
    </row>
    <row r="167" spans="3:18" ht="12.75">
      <c r="C167" s="1">
        <v>451</v>
      </c>
      <c r="D167" s="3">
        <f t="shared" si="24"/>
        <v>5.349999999999965</v>
      </c>
      <c r="E167" s="1">
        <v>455</v>
      </c>
      <c r="F167" s="3">
        <f t="shared" si="22"/>
        <v>9.489999999999968</v>
      </c>
      <c r="M167" s="1">
        <f t="shared" si="20"/>
        <v>396</v>
      </c>
      <c r="N167" s="3">
        <v>26.48</v>
      </c>
      <c r="Q167" s="1">
        <f t="shared" si="21"/>
        <v>427</v>
      </c>
      <c r="R167" s="3">
        <v>38.94</v>
      </c>
    </row>
    <row r="168" spans="3:18" ht="12.75">
      <c r="C168" s="1">
        <v>453</v>
      </c>
      <c r="D168" s="3">
        <f t="shared" si="24"/>
        <v>5.359999999999965</v>
      </c>
      <c r="E168" s="1">
        <v>456</v>
      </c>
      <c r="F168" s="3">
        <f t="shared" si="22"/>
        <v>9.499999999999968</v>
      </c>
      <c r="M168" s="1">
        <f t="shared" si="20"/>
        <v>397</v>
      </c>
      <c r="N168" s="3">
        <v>26.54</v>
      </c>
      <c r="Q168" s="1">
        <f t="shared" si="21"/>
        <v>428</v>
      </c>
      <c r="R168" s="3">
        <v>39</v>
      </c>
    </row>
    <row r="169" spans="3:18" ht="12.75">
      <c r="C169" s="1">
        <v>455</v>
      </c>
      <c r="D169" s="3">
        <f t="shared" si="24"/>
        <v>5.369999999999965</v>
      </c>
      <c r="E169" s="1">
        <v>456</v>
      </c>
      <c r="F169" s="3">
        <f t="shared" si="22"/>
        <v>9.509999999999968</v>
      </c>
      <c r="M169" s="1">
        <f t="shared" si="20"/>
        <v>398</v>
      </c>
      <c r="N169" s="3">
        <v>26.58</v>
      </c>
      <c r="Q169" s="1">
        <f t="shared" si="21"/>
        <v>429</v>
      </c>
      <c r="R169" s="3">
        <v>39.06</v>
      </c>
    </row>
    <row r="170" spans="3:18" ht="12.75">
      <c r="C170" s="1">
        <v>457</v>
      </c>
      <c r="D170" s="3">
        <f t="shared" si="24"/>
        <v>5.379999999999964</v>
      </c>
      <c r="E170" s="1">
        <v>457</v>
      </c>
      <c r="F170" s="3">
        <f t="shared" si="22"/>
        <v>9.519999999999968</v>
      </c>
      <c r="M170" s="1">
        <f t="shared" si="20"/>
        <v>399</v>
      </c>
      <c r="N170" s="3">
        <v>26.64</v>
      </c>
      <c r="Q170" s="1">
        <f t="shared" si="21"/>
        <v>430</v>
      </c>
      <c r="R170" s="3">
        <v>39.14</v>
      </c>
    </row>
    <row r="171" spans="3:18" ht="12.75">
      <c r="C171" s="1">
        <v>459</v>
      </c>
      <c r="D171" s="3">
        <f t="shared" si="24"/>
        <v>5.389999999999964</v>
      </c>
      <c r="E171" s="1">
        <v>457</v>
      </c>
      <c r="F171" s="3">
        <f t="shared" si="22"/>
        <v>9.529999999999967</v>
      </c>
      <c r="M171" s="1">
        <f t="shared" si="20"/>
        <v>400</v>
      </c>
      <c r="N171" s="3">
        <v>26.68</v>
      </c>
      <c r="Q171" s="1">
        <f t="shared" si="21"/>
        <v>431</v>
      </c>
      <c r="R171" s="3">
        <v>39.2</v>
      </c>
    </row>
    <row r="172" spans="3:18" ht="12.75">
      <c r="C172" s="1">
        <v>461</v>
      </c>
      <c r="D172" s="3">
        <f t="shared" si="24"/>
        <v>5.399999999999964</v>
      </c>
      <c r="E172" s="1">
        <v>458</v>
      </c>
      <c r="F172" s="3">
        <f t="shared" si="22"/>
        <v>9.539999999999967</v>
      </c>
      <c r="M172" s="1">
        <f t="shared" si="20"/>
        <v>401</v>
      </c>
      <c r="N172" s="3">
        <v>26.74</v>
      </c>
      <c r="Q172" s="1">
        <f t="shared" si="21"/>
        <v>432</v>
      </c>
      <c r="R172" s="3">
        <v>39.28</v>
      </c>
    </row>
    <row r="173" spans="3:18" ht="12.75">
      <c r="C173" s="1">
        <v>463</v>
      </c>
      <c r="D173" s="3">
        <f t="shared" si="24"/>
        <v>5.409999999999964</v>
      </c>
      <c r="E173" s="1">
        <v>459</v>
      </c>
      <c r="F173" s="3">
        <f t="shared" si="22"/>
        <v>9.549999999999967</v>
      </c>
      <c r="M173" s="1">
        <f t="shared" si="20"/>
        <v>402</v>
      </c>
      <c r="N173" s="3">
        <v>26.78</v>
      </c>
      <c r="Q173" s="1">
        <f t="shared" si="21"/>
        <v>433</v>
      </c>
      <c r="R173" s="3">
        <v>39.34</v>
      </c>
    </row>
    <row r="174" spans="3:18" ht="12.75">
      <c r="C174" s="1">
        <v>465</v>
      </c>
      <c r="D174" s="3">
        <f t="shared" si="24"/>
        <v>5.4199999999999635</v>
      </c>
      <c r="E174" s="1">
        <v>459</v>
      </c>
      <c r="F174" s="3">
        <f t="shared" si="22"/>
        <v>9.559999999999967</v>
      </c>
      <c r="M174" s="1">
        <f t="shared" si="20"/>
        <v>403</v>
      </c>
      <c r="N174" s="3">
        <v>26.84</v>
      </c>
      <c r="Q174" s="1">
        <f t="shared" si="21"/>
        <v>434</v>
      </c>
      <c r="R174" s="3">
        <v>39.42</v>
      </c>
    </row>
    <row r="175" spans="3:18" ht="12.75">
      <c r="C175" s="1">
        <v>467</v>
      </c>
      <c r="D175" s="3">
        <f t="shared" si="24"/>
        <v>5.429999999999963</v>
      </c>
      <c r="E175" s="1">
        <v>460</v>
      </c>
      <c r="F175" s="3">
        <f t="shared" si="22"/>
        <v>9.569999999999967</v>
      </c>
      <c r="M175" s="1">
        <f t="shared" si="20"/>
        <v>404</v>
      </c>
      <c r="N175" s="3">
        <v>26.9</v>
      </c>
      <c r="Q175" s="1">
        <f t="shared" si="21"/>
        <v>435</v>
      </c>
      <c r="R175" s="3">
        <v>39.48</v>
      </c>
    </row>
    <row r="176" spans="3:18" ht="12.75">
      <c r="C176" s="1">
        <v>469</v>
      </c>
      <c r="D176" s="3">
        <f t="shared" si="24"/>
        <v>5.439999999999963</v>
      </c>
      <c r="E176" s="1">
        <v>460</v>
      </c>
      <c r="F176" s="3">
        <f t="shared" si="22"/>
        <v>9.579999999999966</v>
      </c>
      <c r="M176" s="1">
        <f t="shared" si="20"/>
        <v>405</v>
      </c>
      <c r="N176" s="3">
        <v>26.94</v>
      </c>
      <c r="Q176" s="1">
        <f t="shared" si="21"/>
        <v>436</v>
      </c>
      <c r="R176" s="3">
        <v>39.56</v>
      </c>
    </row>
    <row r="177" spans="3:18" ht="12.75">
      <c r="C177" s="1">
        <v>471</v>
      </c>
      <c r="D177" s="3">
        <f t="shared" si="24"/>
        <v>5.449999999999963</v>
      </c>
      <c r="E177" s="1">
        <v>461</v>
      </c>
      <c r="F177" s="3">
        <f t="shared" si="22"/>
        <v>9.589999999999966</v>
      </c>
      <c r="M177" s="1">
        <f t="shared" si="20"/>
        <v>406</v>
      </c>
      <c r="N177" s="3">
        <v>27</v>
      </c>
      <c r="Q177" s="1">
        <f t="shared" si="21"/>
        <v>437</v>
      </c>
      <c r="R177" s="3">
        <v>39.62</v>
      </c>
    </row>
    <row r="178" spans="3:18" ht="12.75">
      <c r="C178" s="1">
        <v>473</v>
      </c>
      <c r="D178" s="3">
        <f t="shared" si="24"/>
        <v>5.459999999999963</v>
      </c>
      <c r="E178" s="1">
        <v>462</v>
      </c>
      <c r="F178" s="3">
        <f t="shared" si="22"/>
        <v>9.599999999999966</v>
      </c>
      <c r="M178" s="1">
        <f t="shared" si="20"/>
        <v>407</v>
      </c>
      <c r="N178" s="3">
        <v>27.04</v>
      </c>
      <c r="Q178" s="1">
        <f t="shared" si="21"/>
        <v>438</v>
      </c>
      <c r="R178" s="3">
        <v>39.7</v>
      </c>
    </row>
    <row r="179" spans="3:18" ht="12.75">
      <c r="C179" s="1">
        <v>475</v>
      </c>
      <c r="D179" s="3">
        <f t="shared" si="24"/>
        <v>5.4699999999999624</v>
      </c>
      <c r="E179" s="1">
        <v>462</v>
      </c>
      <c r="F179" s="3">
        <f t="shared" si="22"/>
        <v>9.609999999999966</v>
      </c>
      <c r="M179" s="1">
        <f t="shared" si="20"/>
        <v>408</v>
      </c>
      <c r="N179" s="3">
        <v>27.1</v>
      </c>
      <c r="Q179" s="1">
        <f t="shared" si="21"/>
        <v>439</v>
      </c>
      <c r="R179" s="3">
        <v>39.76</v>
      </c>
    </row>
    <row r="180" spans="3:18" ht="12.75">
      <c r="C180" s="1">
        <v>477</v>
      </c>
      <c r="D180" s="3">
        <f aca="true" t="shared" si="25" ref="D180:D195">D179+0.01</f>
        <v>5.479999999999962</v>
      </c>
      <c r="E180" s="1">
        <v>463</v>
      </c>
      <c r="F180" s="3">
        <f t="shared" si="22"/>
        <v>9.619999999999965</v>
      </c>
      <c r="M180" s="1">
        <f t="shared" si="20"/>
        <v>409</v>
      </c>
      <c r="N180" s="3">
        <v>27.14</v>
      </c>
      <c r="Q180" s="1">
        <f t="shared" si="21"/>
        <v>440</v>
      </c>
      <c r="R180" s="3">
        <v>39.82</v>
      </c>
    </row>
    <row r="181" spans="3:18" ht="12.75">
      <c r="C181" s="1">
        <v>479</v>
      </c>
      <c r="D181" s="3">
        <f t="shared" si="25"/>
        <v>5.489999999999962</v>
      </c>
      <c r="E181" s="1">
        <v>463</v>
      </c>
      <c r="F181" s="3">
        <f t="shared" si="22"/>
        <v>9.629999999999965</v>
      </c>
      <c r="M181" s="1">
        <f t="shared" si="20"/>
        <v>410</v>
      </c>
      <c r="N181" s="3">
        <v>27.2</v>
      </c>
      <c r="Q181" s="1">
        <f t="shared" si="21"/>
        <v>441</v>
      </c>
      <c r="R181" s="3">
        <v>39.9</v>
      </c>
    </row>
    <row r="182" spans="3:18" ht="12.75">
      <c r="C182" s="1">
        <v>481</v>
      </c>
      <c r="D182" s="3">
        <f t="shared" si="25"/>
        <v>5.499999999999962</v>
      </c>
      <c r="E182" s="1">
        <v>464</v>
      </c>
      <c r="F182" s="3">
        <f t="shared" si="22"/>
        <v>9.639999999999965</v>
      </c>
      <c r="M182" s="1">
        <f t="shared" si="20"/>
        <v>411</v>
      </c>
      <c r="N182" s="3">
        <v>27.26</v>
      </c>
      <c r="Q182" s="1">
        <f t="shared" si="21"/>
        <v>442</v>
      </c>
      <c r="R182" s="3">
        <v>39.96</v>
      </c>
    </row>
    <row r="183" spans="3:18" ht="12.75">
      <c r="C183" s="1">
        <v>483</v>
      </c>
      <c r="D183" s="3">
        <f t="shared" si="25"/>
        <v>5.509999999999962</v>
      </c>
      <c r="E183" s="1">
        <v>465</v>
      </c>
      <c r="F183" s="3">
        <f t="shared" si="22"/>
        <v>9.649999999999965</v>
      </c>
      <c r="M183" s="1">
        <f t="shared" si="20"/>
        <v>412</v>
      </c>
      <c r="N183" s="3">
        <v>27.3</v>
      </c>
      <c r="Q183" s="1">
        <f t="shared" si="21"/>
        <v>443</v>
      </c>
      <c r="R183" s="3">
        <v>40.04</v>
      </c>
    </row>
    <row r="184" spans="3:18" ht="12.75">
      <c r="C184" s="1">
        <v>485</v>
      </c>
      <c r="D184" s="3">
        <f t="shared" si="25"/>
        <v>5.519999999999961</v>
      </c>
      <c r="E184" s="1">
        <v>465</v>
      </c>
      <c r="F184" s="3">
        <f t="shared" si="22"/>
        <v>9.659999999999965</v>
      </c>
      <c r="M184" s="1">
        <f t="shared" si="20"/>
        <v>413</v>
      </c>
      <c r="N184" s="3">
        <v>27.36</v>
      </c>
      <c r="Q184" s="1">
        <f t="shared" si="21"/>
        <v>444</v>
      </c>
      <c r="R184" s="3">
        <v>40.1</v>
      </c>
    </row>
    <row r="185" spans="3:18" ht="12.75">
      <c r="C185" s="1">
        <v>487</v>
      </c>
      <c r="D185" s="3">
        <f t="shared" si="25"/>
        <v>5.529999999999961</v>
      </c>
      <c r="E185" s="1">
        <v>466</v>
      </c>
      <c r="F185" s="3">
        <f t="shared" si="22"/>
        <v>9.669999999999964</v>
      </c>
      <c r="M185" s="1">
        <f t="shared" si="20"/>
        <v>414</v>
      </c>
      <c r="N185" s="3">
        <v>27.4</v>
      </c>
      <c r="Q185" s="1">
        <f t="shared" si="21"/>
        <v>445</v>
      </c>
      <c r="R185" s="3">
        <v>40.18</v>
      </c>
    </row>
    <row r="186" spans="3:18" ht="12.75">
      <c r="C186" s="1">
        <v>490</v>
      </c>
      <c r="D186" s="3">
        <f t="shared" si="25"/>
        <v>5.539999999999961</v>
      </c>
      <c r="E186" s="1">
        <v>466</v>
      </c>
      <c r="F186" s="3">
        <f t="shared" si="22"/>
        <v>9.679999999999964</v>
      </c>
      <c r="M186" s="1">
        <f t="shared" si="20"/>
        <v>415</v>
      </c>
      <c r="N186" s="3">
        <v>27.46</v>
      </c>
      <c r="Q186" s="1">
        <f t="shared" si="21"/>
        <v>446</v>
      </c>
      <c r="R186" s="3">
        <v>40.24</v>
      </c>
    </row>
    <row r="187" spans="3:18" ht="12.75">
      <c r="C187" s="1">
        <v>492</v>
      </c>
      <c r="D187" s="3">
        <f t="shared" si="25"/>
        <v>5.549999999999961</v>
      </c>
      <c r="E187" s="1">
        <v>467</v>
      </c>
      <c r="F187" s="3">
        <f t="shared" si="22"/>
        <v>9.689999999999964</v>
      </c>
      <c r="M187" s="1">
        <f t="shared" si="20"/>
        <v>416</v>
      </c>
      <c r="N187" s="3">
        <v>27.5</v>
      </c>
      <c r="Q187" s="1">
        <f t="shared" si="21"/>
        <v>447</v>
      </c>
      <c r="R187" s="3">
        <v>40.32</v>
      </c>
    </row>
    <row r="188" spans="3:18" ht="12.75">
      <c r="C188" s="1">
        <v>494</v>
      </c>
      <c r="D188" s="3">
        <f t="shared" si="25"/>
        <v>5.5599999999999605</v>
      </c>
      <c r="E188" s="1">
        <v>468</v>
      </c>
      <c r="F188" s="3">
        <f t="shared" si="22"/>
        <v>9.699999999999964</v>
      </c>
      <c r="M188" s="1">
        <f t="shared" si="20"/>
        <v>417</v>
      </c>
      <c r="N188" s="3">
        <v>27.56</v>
      </c>
      <c r="Q188" s="1">
        <f t="shared" si="21"/>
        <v>448</v>
      </c>
      <c r="R188" s="3">
        <v>40.38</v>
      </c>
    </row>
    <row r="189" spans="3:18" ht="12.75">
      <c r="C189" s="1">
        <v>496</v>
      </c>
      <c r="D189" s="3">
        <f t="shared" si="25"/>
        <v>5.56999999999996</v>
      </c>
      <c r="E189" s="1">
        <v>468</v>
      </c>
      <c r="F189" s="3">
        <f t="shared" si="22"/>
        <v>9.709999999999964</v>
      </c>
      <c r="M189" s="1">
        <f t="shared" si="20"/>
        <v>418</v>
      </c>
      <c r="N189" s="3">
        <v>27.62</v>
      </c>
      <c r="Q189" s="1">
        <f t="shared" si="21"/>
        <v>449</v>
      </c>
      <c r="R189" s="3">
        <v>40.46</v>
      </c>
    </row>
    <row r="190" spans="3:18" ht="12.75">
      <c r="C190" s="1">
        <v>498</v>
      </c>
      <c r="D190" s="3">
        <f t="shared" si="25"/>
        <v>5.57999999999996</v>
      </c>
      <c r="E190" s="1">
        <v>469</v>
      </c>
      <c r="F190" s="3">
        <f t="shared" si="22"/>
        <v>9.719999999999963</v>
      </c>
      <c r="M190" s="1">
        <f t="shared" si="20"/>
        <v>419</v>
      </c>
      <c r="N190" s="3">
        <v>27.66</v>
      </c>
      <c r="Q190" s="1">
        <f t="shared" si="21"/>
        <v>450</v>
      </c>
      <c r="R190" s="3">
        <v>40.52</v>
      </c>
    </row>
    <row r="191" spans="3:18" ht="12.75">
      <c r="C191" s="1">
        <v>500</v>
      </c>
      <c r="D191" s="3">
        <f t="shared" si="25"/>
        <v>5.58999999999996</v>
      </c>
      <c r="E191" s="1">
        <v>469</v>
      </c>
      <c r="F191" s="3">
        <f t="shared" si="22"/>
        <v>9.729999999999963</v>
      </c>
      <c r="M191" s="1">
        <f t="shared" si="20"/>
        <v>420</v>
      </c>
      <c r="N191" s="3">
        <v>27.72</v>
      </c>
      <c r="Q191" s="1">
        <f t="shared" si="21"/>
        <v>451</v>
      </c>
      <c r="R191" s="3">
        <v>40.58</v>
      </c>
    </row>
    <row r="192" spans="3:18" ht="12.75">
      <c r="C192" s="1">
        <v>502</v>
      </c>
      <c r="D192" s="3">
        <f t="shared" si="25"/>
        <v>5.59999999999996</v>
      </c>
      <c r="E192" s="1">
        <v>470</v>
      </c>
      <c r="F192" s="3">
        <f t="shared" si="22"/>
        <v>9.739999999999963</v>
      </c>
      <c r="M192" s="1">
        <f t="shared" si="20"/>
        <v>421</v>
      </c>
      <c r="N192" s="3">
        <v>27.76</v>
      </c>
      <c r="Q192" s="1">
        <f t="shared" si="21"/>
        <v>452</v>
      </c>
      <c r="R192" s="3">
        <v>40.66</v>
      </c>
    </row>
    <row r="193" spans="3:18" ht="12.75">
      <c r="C193" s="1">
        <v>504</v>
      </c>
      <c r="D193" s="3">
        <f t="shared" si="25"/>
        <v>5.6099999999999595</v>
      </c>
      <c r="E193" s="1">
        <v>471</v>
      </c>
      <c r="F193" s="3">
        <f t="shared" si="22"/>
        <v>9.749999999999963</v>
      </c>
      <c r="M193" s="1">
        <f t="shared" si="20"/>
        <v>422</v>
      </c>
      <c r="N193" s="3">
        <v>27.82</v>
      </c>
      <c r="Q193" s="1">
        <f t="shared" si="21"/>
        <v>453</v>
      </c>
      <c r="R193" s="3">
        <v>40.72</v>
      </c>
    </row>
    <row r="194" spans="3:18" ht="12.75">
      <c r="C194" s="1">
        <v>506</v>
      </c>
      <c r="D194" s="3">
        <f t="shared" si="25"/>
        <v>5.619999999999959</v>
      </c>
      <c r="E194" s="1">
        <v>471</v>
      </c>
      <c r="F194" s="3">
        <f t="shared" si="22"/>
        <v>9.759999999999962</v>
      </c>
      <c r="M194" s="1">
        <f t="shared" si="20"/>
        <v>423</v>
      </c>
      <c r="N194" s="3">
        <v>27.86</v>
      </c>
      <c r="Q194" s="1">
        <f t="shared" si="21"/>
        <v>454</v>
      </c>
      <c r="R194" s="3">
        <v>40.8</v>
      </c>
    </row>
    <row r="195" spans="3:18" ht="12.75">
      <c r="C195" s="1">
        <v>508</v>
      </c>
      <c r="D195" s="3">
        <f t="shared" si="25"/>
        <v>5.629999999999959</v>
      </c>
      <c r="E195" s="1">
        <v>472</v>
      </c>
      <c r="F195" s="3">
        <f t="shared" si="22"/>
        <v>9.769999999999962</v>
      </c>
      <c r="M195" s="1">
        <f t="shared" si="20"/>
        <v>424</v>
      </c>
      <c r="N195" s="3">
        <v>27.92</v>
      </c>
      <c r="Q195" s="1">
        <f t="shared" si="21"/>
        <v>455</v>
      </c>
      <c r="R195" s="3">
        <v>40.86</v>
      </c>
    </row>
    <row r="196" spans="3:18" ht="12.75">
      <c r="C196" s="1">
        <v>510</v>
      </c>
      <c r="D196" s="3">
        <f aca="true" t="shared" si="26" ref="D196:D211">D195+0.01</f>
        <v>5.639999999999959</v>
      </c>
      <c r="E196" s="1">
        <v>472</v>
      </c>
      <c r="F196" s="3">
        <f t="shared" si="22"/>
        <v>9.779999999999962</v>
      </c>
      <c r="M196" s="1">
        <f t="shared" si="20"/>
        <v>425</v>
      </c>
      <c r="N196" s="3">
        <v>27.98</v>
      </c>
      <c r="Q196" s="1">
        <f t="shared" si="21"/>
        <v>456</v>
      </c>
      <c r="R196" s="3">
        <v>40.94</v>
      </c>
    </row>
    <row r="197" spans="3:18" ht="12.75">
      <c r="C197" s="1">
        <v>512</v>
      </c>
      <c r="D197" s="3">
        <f t="shared" si="26"/>
        <v>5.649999999999959</v>
      </c>
      <c r="E197" s="1">
        <v>473</v>
      </c>
      <c r="F197" s="3">
        <f t="shared" si="22"/>
        <v>9.789999999999962</v>
      </c>
      <c r="M197" s="1">
        <f t="shared" si="20"/>
        <v>426</v>
      </c>
      <c r="N197" s="3">
        <v>28.02</v>
      </c>
      <c r="Q197" s="1">
        <f t="shared" si="21"/>
        <v>457</v>
      </c>
      <c r="R197" s="3">
        <v>41</v>
      </c>
    </row>
    <row r="198" spans="3:18" ht="12.75">
      <c r="C198" s="1">
        <v>514</v>
      </c>
      <c r="D198" s="3">
        <f t="shared" si="26"/>
        <v>5.659999999999958</v>
      </c>
      <c r="E198" s="1">
        <v>474</v>
      </c>
      <c r="F198" s="3">
        <f t="shared" si="22"/>
        <v>9.799999999999962</v>
      </c>
      <c r="M198" s="1">
        <f t="shared" si="20"/>
        <v>427</v>
      </c>
      <c r="N198" s="3">
        <v>28.08</v>
      </c>
      <c r="Q198" s="1">
        <f t="shared" si="21"/>
        <v>458</v>
      </c>
      <c r="R198" s="3">
        <v>41.08</v>
      </c>
    </row>
    <row r="199" spans="3:18" ht="12.75">
      <c r="C199" s="1">
        <v>516</v>
      </c>
      <c r="D199" s="3">
        <f t="shared" si="26"/>
        <v>5.669999999999958</v>
      </c>
      <c r="E199" s="1">
        <v>474</v>
      </c>
      <c r="F199" s="3">
        <f t="shared" si="22"/>
        <v>9.809999999999961</v>
      </c>
      <c r="M199" s="1">
        <f aca="true" t="shared" si="27" ref="M199:M262">M198+1</f>
        <v>428</v>
      </c>
      <c r="N199" s="3">
        <v>28.12</v>
      </c>
      <c r="Q199" s="1">
        <f t="shared" si="21"/>
        <v>459</v>
      </c>
      <c r="R199" s="3">
        <v>41.14</v>
      </c>
    </row>
    <row r="200" spans="3:18" ht="12.75">
      <c r="C200" s="1">
        <v>519</v>
      </c>
      <c r="D200" s="3">
        <f t="shared" si="26"/>
        <v>5.679999999999958</v>
      </c>
      <c r="E200" s="1">
        <v>475</v>
      </c>
      <c r="F200" s="3">
        <f t="shared" si="22"/>
        <v>9.819999999999961</v>
      </c>
      <c r="M200" s="1">
        <f t="shared" si="27"/>
        <v>429</v>
      </c>
      <c r="N200" s="3">
        <v>28.18</v>
      </c>
      <c r="Q200" s="1">
        <f t="shared" si="21"/>
        <v>460</v>
      </c>
      <c r="R200" s="3">
        <v>41.2</v>
      </c>
    </row>
    <row r="201" spans="3:18" ht="12.75">
      <c r="C201" s="1">
        <v>521</v>
      </c>
      <c r="D201" s="3">
        <f t="shared" si="26"/>
        <v>5.689999999999958</v>
      </c>
      <c r="E201" s="1">
        <v>475</v>
      </c>
      <c r="F201" s="3">
        <f t="shared" si="22"/>
        <v>9.829999999999961</v>
      </c>
      <c r="M201" s="1">
        <f t="shared" si="27"/>
        <v>430</v>
      </c>
      <c r="N201" s="3">
        <v>28.22</v>
      </c>
      <c r="Q201" s="1">
        <f t="shared" si="21"/>
        <v>461</v>
      </c>
      <c r="R201" s="3">
        <v>41.28</v>
      </c>
    </row>
    <row r="202" spans="3:18" ht="12.75">
      <c r="C202" s="1">
        <v>523</v>
      </c>
      <c r="D202" s="3">
        <f t="shared" si="26"/>
        <v>5.6999999999999575</v>
      </c>
      <c r="E202" s="1">
        <v>476</v>
      </c>
      <c r="F202" s="3">
        <f t="shared" si="22"/>
        <v>9.83999999999996</v>
      </c>
      <c r="M202" s="1">
        <f t="shared" si="27"/>
        <v>431</v>
      </c>
      <c r="N202" s="3">
        <v>28.28</v>
      </c>
      <c r="Q202" s="1">
        <f t="shared" si="21"/>
        <v>462</v>
      </c>
      <c r="R202" s="3">
        <v>41.34</v>
      </c>
    </row>
    <row r="203" spans="3:18" ht="12.75">
      <c r="C203" s="1">
        <v>525</v>
      </c>
      <c r="D203" s="3">
        <f t="shared" si="26"/>
        <v>5.709999999999957</v>
      </c>
      <c r="E203" s="1">
        <v>477</v>
      </c>
      <c r="F203" s="3">
        <f t="shared" si="22"/>
        <v>9.84999999999996</v>
      </c>
      <c r="M203" s="1">
        <f t="shared" si="27"/>
        <v>432</v>
      </c>
      <c r="N203" s="3">
        <v>28.32</v>
      </c>
      <c r="Q203" s="1">
        <f t="shared" si="21"/>
        <v>463</v>
      </c>
      <c r="R203" s="3">
        <v>41.42</v>
      </c>
    </row>
    <row r="204" spans="3:18" ht="12.75">
      <c r="C204" s="1">
        <v>527</v>
      </c>
      <c r="D204" s="3">
        <f t="shared" si="26"/>
        <v>5.719999999999957</v>
      </c>
      <c r="E204" s="1">
        <v>477</v>
      </c>
      <c r="F204" s="3">
        <f t="shared" si="22"/>
        <v>9.85999999999996</v>
      </c>
      <c r="M204" s="1">
        <f t="shared" si="27"/>
        <v>433</v>
      </c>
      <c r="N204" s="3">
        <v>28.38</v>
      </c>
      <c r="Q204" s="1">
        <f aca="true" t="shared" si="28" ref="Q204:Q257">Q203+1</f>
        <v>464</v>
      </c>
      <c r="R204" s="3">
        <v>41.48</v>
      </c>
    </row>
    <row r="205" spans="3:18" ht="12.75">
      <c r="C205" s="1">
        <v>529</v>
      </c>
      <c r="D205" s="3">
        <f t="shared" si="26"/>
        <v>5.729999999999957</v>
      </c>
      <c r="E205" s="1">
        <v>478</v>
      </c>
      <c r="F205" s="3">
        <f t="shared" si="22"/>
        <v>9.86999999999996</v>
      </c>
      <c r="M205" s="1">
        <f t="shared" si="27"/>
        <v>434</v>
      </c>
      <c r="N205" s="3">
        <v>28.44</v>
      </c>
      <c r="Q205" s="1">
        <f t="shared" si="28"/>
        <v>465</v>
      </c>
      <c r="R205" s="3">
        <v>41.56</v>
      </c>
    </row>
    <row r="206" spans="3:18" ht="12.75">
      <c r="C206" s="1">
        <v>531</v>
      </c>
      <c r="D206" s="3">
        <f t="shared" si="26"/>
        <v>5.739999999999957</v>
      </c>
      <c r="E206" s="1">
        <v>478</v>
      </c>
      <c r="F206" s="3">
        <f t="shared" si="22"/>
        <v>9.87999999999996</v>
      </c>
      <c r="M206" s="1">
        <f t="shared" si="27"/>
        <v>435</v>
      </c>
      <c r="N206" s="3">
        <v>28.48</v>
      </c>
      <c r="Q206" s="1">
        <f t="shared" si="28"/>
        <v>466</v>
      </c>
      <c r="R206" s="3">
        <v>41.62</v>
      </c>
    </row>
    <row r="207" spans="3:18" ht="12.75">
      <c r="C207" s="1">
        <v>533</v>
      </c>
      <c r="D207" s="3">
        <f t="shared" si="26"/>
        <v>5.7499999999999565</v>
      </c>
      <c r="E207" s="1">
        <v>479</v>
      </c>
      <c r="F207" s="3">
        <f t="shared" si="22"/>
        <v>9.88999999999996</v>
      </c>
      <c r="M207" s="1">
        <f t="shared" si="27"/>
        <v>436</v>
      </c>
      <c r="N207" s="3">
        <v>28.54</v>
      </c>
      <c r="Q207" s="1">
        <f t="shared" si="28"/>
        <v>467</v>
      </c>
      <c r="R207" s="3">
        <v>41.68</v>
      </c>
    </row>
    <row r="208" spans="3:18" ht="12.75">
      <c r="C208" s="1">
        <v>535</v>
      </c>
      <c r="D208" s="3">
        <f t="shared" si="26"/>
        <v>5.759999999999956</v>
      </c>
      <c r="E208" s="1">
        <v>480</v>
      </c>
      <c r="F208" s="3">
        <f t="shared" si="22"/>
        <v>9.89999999999996</v>
      </c>
      <c r="M208" s="1">
        <f t="shared" si="27"/>
        <v>437</v>
      </c>
      <c r="N208" s="3">
        <v>28.58</v>
      </c>
      <c r="Q208" s="1">
        <f t="shared" si="28"/>
        <v>468</v>
      </c>
      <c r="R208" s="3">
        <v>41.76</v>
      </c>
    </row>
    <row r="209" spans="3:18" ht="12.75">
      <c r="C209" s="1">
        <v>537</v>
      </c>
      <c r="D209" s="3">
        <f t="shared" si="26"/>
        <v>5.769999999999956</v>
      </c>
      <c r="E209" s="1">
        <v>480</v>
      </c>
      <c r="F209" s="3">
        <f t="shared" si="22"/>
        <v>9.90999999999996</v>
      </c>
      <c r="M209" s="1">
        <f t="shared" si="27"/>
        <v>438</v>
      </c>
      <c r="N209" s="3">
        <v>28.64</v>
      </c>
      <c r="Q209" s="1">
        <f t="shared" si="28"/>
        <v>469</v>
      </c>
      <c r="R209" s="3">
        <v>41.82</v>
      </c>
    </row>
    <row r="210" spans="3:18" ht="12.75">
      <c r="C210" s="1">
        <v>540</v>
      </c>
      <c r="D210" s="3">
        <f t="shared" si="26"/>
        <v>5.779999999999956</v>
      </c>
      <c r="E210" s="1">
        <v>481</v>
      </c>
      <c r="F210" s="3">
        <f t="shared" si="22"/>
        <v>9.919999999999959</v>
      </c>
      <c r="M210" s="1">
        <f t="shared" si="27"/>
        <v>439</v>
      </c>
      <c r="N210" s="3">
        <v>28.68</v>
      </c>
      <c r="Q210" s="1">
        <f t="shared" si="28"/>
        <v>470</v>
      </c>
      <c r="R210" s="3">
        <v>41.9</v>
      </c>
    </row>
    <row r="211" spans="3:18" ht="12.75">
      <c r="C211" s="1">
        <v>542</v>
      </c>
      <c r="D211" s="3">
        <f t="shared" si="26"/>
        <v>5.789999999999956</v>
      </c>
      <c r="E211" s="1">
        <v>481</v>
      </c>
      <c r="F211" s="3">
        <f aca="true" t="shared" si="29" ref="F211:F274">F210+0.01</f>
        <v>9.929999999999959</v>
      </c>
      <c r="M211" s="1">
        <f t="shared" si="27"/>
        <v>440</v>
      </c>
      <c r="N211" s="3">
        <v>28.74</v>
      </c>
      <c r="Q211" s="1">
        <f t="shared" si="28"/>
        <v>471</v>
      </c>
      <c r="R211" s="3">
        <v>41.96</v>
      </c>
    </row>
    <row r="212" spans="3:18" ht="12.75">
      <c r="C212" s="1">
        <v>544</v>
      </c>
      <c r="D212" s="3">
        <f aca="true" t="shared" si="30" ref="D212:D227">D211+0.01</f>
        <v>5.799999999999955</v>
      </c>
      <c r="E212" s="1">
        <v>482</v>
      </c>
      <c r="F212" s="3">
        <f t="shared" si="29"/>
        <v>9.939999999999959</v>
      </c>
      <c r="M212" s="1">
        <f t="shared" si="27"/>
        <v>441</v>
      </c>
      <c r="N212" s="3">
        <v>28.8</v>
      </c>
      <c r="Q212" s="1">
        <f t="shared" si="28"/>
        <v>472</v>
      </c>
      <c r="R212" s="1">
        <v>42.04</v>
      </c>
    </row>
    <row r="213" spans="3:18" ht="12.75">
      <c r="C213" s="1">
        <v>546</v>
      </c>
      <c r="D213" s="3">
        <f t="shared" si="30"/>
        <v>5.809999999999955</v>
      </c>
      <c r="E213" s="1">
        <v>483</v>
      </c>
      <c r="F213" s="3">
        <f t="shared" si="29"/>
        <v>9.949999999999958</v>
      </c>
      <c r="M213" s="1">
        <f t="shared" si="27"/>
        <v>442</v>
      </c>
      <c r="N213" s="3">
        <v>28.84</v>
      </c>
      <c r="Q213" s="1">
        <f t="shared" si="28"/>
        <v>473</v>
      </c>
      <c r="R213" s="1">
        <v>42.1</v>
      </c>
    </row>
    <row r="214" spans="3:18" ht="12.75">
      <c r="C214" s="1">
        <v>548</v>
      </c>
      <c r="D214" s="3">
        <f t="shared" si="30"/>
        <v>5.819999999999955</v>
      </c>
      <c r="E214" s="1">
        <v>483</v>
      </c>
      <c r="F214" s="3">
        <f t="shared" si="29"/>
        <v>9.959999999999958</v>
      </c>
      <c r="M214" s="1">
        <f t="shared" si="27"/>
        <v>443</v>
      </c>
      <c r="N214" s="3">
        <v>28.9</v>
      </c>
      <c r="Q214" s="1">
        <f t="shared" si="28"/>
        <v>474</v>
      </c>
      <c r="R214" s="1">
        <v>42.18</v>
      </c>
    </row>
    <row r="215" spans="3:18" ht="12.75">
      <c r="C215" s="1">
        <v>550</v>
      </c>
      <c r="D215" s="3">
        <f t="shared" si="30"/>
        <v>5.829999999999955</v>
      </c>
      <c r="E215" s="1">
        <v>484</v>
      </c>
      <c r="F215" s="3">
        <f t="shared" si="29"/>
        <v>9.969999999999958</v>
      </c>
      <c r="M215" s="1">
        <f t="shared" si="27"/>
        <v>444</v>
      </c>
      <c r="N215" s="3">
        <v>28.94</v>
      </c>
      <c r="Q215" s="1">
        <f t="shared" si="28"/>
        <v>475</v>
      </c>
      <c r="R215" s="1">
        <v>42.24</v>
      </c>
    </row>
    <row r="216" spans="3:18" ht="12.75">
      <c r="C216" s="1">
        <v>552</v>
      </c>
      <c r="D216" s="3">
        <f t="shared" si="30"/>
        <v>5.839999999999955</v>
      </c>
      <c r="E216" s="1">
        <v>484</v>
      </c>
      <c r="F216" s="3">
        <f t="shared" si="29"/>
        <v>9.979999999999958</v>
      </c>
      <c r="M216" s="1">
        <f t="shared" si="27"/>
        <v>445</v>
      </c>
      <c r="N216" s="3">
        <v>29</v>
      </c>
      <c r="Q216" s="1">
        <f t="shared" si="28"/>
        <v>476</v>
      </c>
      <c r="R216" s="1">
        <v>42.3</v>
      </c>
    </row>
    <row r="217" spans="3:18" ht="12.75">
      <c r="C217" s="1">
        <v>554</v>
      </c>
      <c r="D217" s="3">
        <f t="shared" si="30"/>
        <v>5.849999999999954</v>
      </c>
      <c r="E217" s="1">
        <v>485</v>
      </c>
      <c r="F217" s="3">
        <f t="shared" si="29"/>
        <v>9.989999999999958</v>
      </c>
      <c r="M217" s="1">
        <f t="shared" si="27"/>
        <v>446</v>
      </c>
      <c r="N217" s="1">
        <v>29.04</v>
      </c>
      <c r="Q217" s="1">
        <f t="shared" si="28"/>
        <v>477</v>
      </c>
      <c r="R217" s="1">
        <v>42.38</v>
      </c>
    </row>
    <row r="218" spans="3:18" ht="12.75">
      <c r="C218" s="1">
        <v>556</v>
      </c>
      <c r="D218" s="3">
        <f t="shared" si="30"/>
        <v>5.859999999999954</v>
      </c>
      <c r="E218" s="1">
        <v>486</v>
      </c>
      <c r="F218" s="3">
        <f t="shared" si="29"/>
        <v>9.999999999999957</v>
      </c>
      <c r="M218" s="1">
        <f t="shared" si="27"/>
        <v>447</v>
      </c>
      <c r="N218" s="1">
        <v>29.1</v>
      </c>
      <c r="Q218" s="1">
        <f t="shared" si="28"/>
        <v>478</v>
      </c>
      <c r="R218" s="1">
        <v>42.44</v>
      </c>
    </row>
    <row r="219" spans="3:18" ht="12.75">
      <c r="C219" s="1">
        <v>559</v>
      </c>
      <c r="D219" s="3">
        <f t="shared" si="30"/>
        <v>5.869999999999954</v>
      </c>
      <c r="E219" s="1">
        <v>486</v>
      </c>
      <c r="F219" s="3">
        <f t="shared" si="29"/>
        <v>10.009999999999957</v>
      </c>
      <c r="M219" s="1">
        <f t="shared" si="27"/>
        <v>448</v>
      </c>
      <c r="N219" s="1">
        <v>29.14</v>
      </c>
      <c r="Q219" s="1">
        <f t="shared" si="28"/>
        <v>479</v>
      </c>
      <c r="R219" s="1">
        <v>42.52</v>
      </c>
    </row>
    <row r="220" spans="3:18" ht="12.75">
      <c r="C220" s="1">
        <v>561</v>
      </c>
      <c r="D220" s="3">
        <f t="shared" si="30"/>
        <v>5.879999999999954</v>
      </c>
      <c r="E220" s="1">
        <v>487</v>
      </c>
      <c r="F220" s="3">
        <f t="shared" si="29"/>
        <v>10.019999999999957</v>
      </c>
      <c r="M220" s="1">
        <f t="shared" si="27"/>
        <v>449</v>
      </c>
      <c r="N220" s="1">
        <v>29.2</v>
      </c>
      <c r="Q220" s="1">
        <f t="shared" si="28"/>
        <v>480</v>
      </c>
      <c r="R220" s="1">
        <v>42.58</v>
      </c>
    </row>
    <row r="221" spans="3:18" ht="12.75">
      <c r="C221" s="1">
        <v>563</v>
      </c>
      <c r="D221" s="3">
        <f t="shared" si="30"/>
        <v>5.8899999999999535</v>
      </c>
      <c r="E221" s="1">
        <v>487</v>
      </c>
      <c r="F221" s="3">
        <f t="shared" si="29"/>
        <v>10.029999999999957</v>
      </c>
      <c r="M221" s="1">
        <f t="shared" si="27"/>
        <v>450</v>
      </c>
      <c r="N221" s="1">
        <v>29.24</v>
      </c>
      <c r="Q221" s="1">
        <f t="shared" si="28"/>
        <v>481</v>
      </c>
      <c r="R221" s="1">
        <v>42.66</v>
      </c>
    </row>
    <row r="222" spans="3:18" ht="12.75">
      <c r="C222" s="1">
        <v>565</v>
      </c>
      <c r="D222" s="3">
        <f t="shared" si="30"/>
        <v>5.899999999999953</v>
      </c>
      <c r="E222" s="1">
        <v>488</v>
      </c>
      <c r="F222" s="3">
        <f t="shared" si="29"/>
        <v>10.039999999999957</v>
      </c>
      <c r="M222" s="1">
        <f t="shared" si="27"/>
        <v>451</v>
      </c>
      <c r="N222" s="1">
        <v>29.3</v>
      </c>
      <c r="Q222" s="1">
        <f t="shared" si="28"/>
        <v>482</v>
      </c>
      <c r="R222" s="1">
        <v>42.72</v>
      </c>
    </row>
    <row r="223" spans="3:18" ht="12.75">
      <c r="C223" s="1">
        <v>567</v>
      </c>
      <c r="D223" s="3">
        <f t="shared" si="30"/>
        <v>5.909999999999953</v>
      </c>
      <c r="E223" s="1">
        <v>489</v>
      </c>
      <c r="F223" s="3">
        <f t="shared" si="29"/>
        <v>10.049999999999956</v>
      </c>
      <c r="M223" s="1">
        <f t="shared" si="27"/>
        <v>452</v>
      </c>
      <c r="N223" s="1">
        <v>29.36</v>
      </c>
      <c r="Q223" s="1">
        <f t="shared" si="28"/>
        <v>483</v>
      </c>
      <c r="R223" s="1">
        <v>42.78</v>
      </c>
    </row>
    <row r="224" spans="3:18" ht="12.75">
      <c r="C224" s="1">
        <v>569</v>
      </c>
      <c r="D224" s="3">
        <f t="shared" si="30"/>
        <v>5.919999999999953</v>
      </c>
      <c r="E224" s="1">
        <v>489</v>
      </c>
      <c r="F224" s="3">
        <f t="shared" si="29"/>
        <v>10.059999999999956</v>
      </c>
      <c r="M224" s="1">
        <f t="shared" si="27"/>
        <v>453</v>
      </c>
      <c r="N224" s="1">
        <v>29.4</v>
      </c>
      <c r="Q224" s="1">
        <f t="shared" si="28"/>
        <v>484</v>
      </c>
      <c r="R224" s="1">
        <v>42.86</v>
      </c>
    </row>
    <row r="225" spans="3:18" ht="12.75">
      <c r="C225" s="1">
        <v>571</v>
      </c>
      <c r="D225" s="3">
        <f t="shared" si="30"/>
        <v>5.929999999999953</v>
      </c>
      <c r="E225" s="1">
        <v>490</v>
      </c>
      <c r="F225" s="3">
        <f t="shared" si="29"/>
        <v>10.069999999999956</v>
      </c>
      <c r="M225" s="1">
        <f t="shared" si="27"/>
        <v>454</v>
      </c>
      <c r="N225" s="1">
        <v>29.46</v>
      </c>
      <c r="Q225" s="1">
        <f t="shared" si="28"/>
        <v>485</v>
      </c>
      <c r="R225" s="1">
        <v>42.92</v>
      </c>
    </row>
    <row r="226" spans="3:18" ht="12.75">
      <c r="C226" s="1">
        <v>574</v>
      </c>
      <c r="D226" s="3">
        <f t="shared" si="30"/>
        <v>5.939999999999952</v>
      </c>
      <c r="E226" s="1">
        <v>490</v>
      </c>
      <c r="F226" s="3">
        <f t="shared" si="29"/>
        <v>10.079999999999956</v>
      </c>
      <c r="M226" s="1">
        <f t="shared" si="27"/>
        <v>455</v>
      </c>
      <c r="N226" s="1">
        <v>29.5</v>
      </c>
      <c r="Q226" s="1">
        <f t="shared" si="28"/>
        <v>486</v>
      </c>
      <c r="R226" s="1">
        <v>43</v>
      </c>
    </row>
    <row r="227" spans="3:18" ht="12.75">
      <c r="C227" s="1">
        <v>576</v>
      </c>
      <c r="D227" s="3">
        <f t="shared" si="30"/>
        <v>5.949999999999952</v>
      </c>
      <c r="E227" s="1">
        <v>491</v>
      </c>
      <c r="F227" s="3">
        <f t="shared" si="29"/>
        <v>10.089999999999955</v>
      </c>
      <c r="M227" s="1">
        <f t="shared" si="27"/>
        <v>456</v>
      </c>
      <c r="N227" s="1">
        <v>29.56</v>
      </c>
      <c r="Q227" s="1">
        <f t="shared" si="28"/>
        <v>487</v>
      </c>
      <c r="R227" s="1">
        <v>43.06</v>
      </c>
    </row>
    <row r="228" spans="3:18" ht="12.75">
      <c r="C228" s="1">
        <v>578</v>
      </c>
      <c r="D228" s="3">
        <f aca="true" t="shared" si="31" ref="D228:D243">D227+0.01</f>
        <v>5.959999999999952</v>
      </c>
      <c r="E228" s="1">
        <v>492</v>
      </c>
      <c r="F228" s="3">
        <f t="shared" si="29"/>
        <v>10.099999999999955</v>
      </c>
      <c r="M228" s="1">
        <f t="shared" si="27"/>
        <v>457</v>
      </c>
      <c r="N228" s="1">
        <v>29.6</v>
      </c>
      <c r="Q228" s="1">
        <f t="shared" si="28"/>
        <v>488</v>
      </c>
      <c r="R228" s="1">
        <v>43.14</v>
      </c>
    </row>
    <row r="229" spans="3:18" ht="12.75">
      <c r="C229" s="1">
        <v>580</v>
      </c>
      <c r="D229" s="3">
        <f t="shared" si="31"/>
        <v>5.969999999999952</v>
      </c>
      <c r="E229" s="1">
        <v>492</v>
      </c>
      <c r="F229" s="3">
        <f t="shared" si="29"/>
        <v>10.109999999999955</v>
      </c>
      <c r="M229" s="1">
        <f t="shared" si="27"/>
        <v>458</v>
      </c>
      <c r="N229" s="1">
        <v>29.66</v>
      </c>
      <c r="Q229" s="1">
        <f t="shared" si="28"/>
        <v>489</v>
      </c>
      <c r="R229" s="1">
        <v>43.2</v>
      </c>
    </row>
    <row r="230" spans="3:18" ht="12.75">
      <c r="C230" s="1">
        <v>582</v>
      </c>
      <c r="D230" s="3">
        <f t="shared" si="31"/>
        <v>5.979999999999952</v>
      </c>
      <c r="E230" s="1">
        <v>493</v>
      </c>
      <c r="F230" s="3">
        <f t="shared" si="29"/>
        <v>10.119999999999955</v>
      </c>
      <c r="M230" s="1">
        <f t="shared" si="27"/>
        <v>459</v>
      </c>
      <c r="N230" s="1">
        <v>29.7</v>
      </c>
      <c r="Q230" s="1">
        <f t="shared" si="28"/>
        <v>490</v>
      </c>
      <c r="R230" s="1">
        <v>43.26</v>
      </c>
    </row>
    <row r="231" spans="3:18" ht="12.75">
      <c r="C231" s="1">
        <v>584</v>
      </c>
      <c r="D231" s="3">
        <f t="shared" si="31"/>
        <v>5.989999999999951</v>
      </c>
      <c r="E231" s="1">
        <v>493</v>
      </c>
      <c r="F231" s="3">
        <f t="shared" si="29"/>
        <v>10.129999999999955</v>
      </c>
      <c r="M231" s="1">
        <f t="shared" si="27"/>
        <v>460</v>
      </c>
      <c r="N231" s="1">
        <v>29.76</v>
      </c>
      <c r="Q231" s="1">
        <f t="shared" si="28"/>
        <v>491</v>
      </c>
      <c r="R231" s="1">
        <v>43.34</v>
      </c>
    </row>
    <row r="232" spans="3:18" ht="12.75">
      <c r="C232" s="1">
        <v>587</v>
      </c>
      <c r="D232" s="3">
        <f t="shared" si="31"/>
        <v>5.999999999999951</v>
      </c>
      <c r="E232" s="1">
        <v>494</v>
      </c>
      <c r="F232" s="3">
        <f t="shared" si="29"/>
        <v>10.139999999999954</v>
      </c>
      <c r="M232" s="1">
        <f t="shared" si="27"/>
        <v>461</v>
      </c>
      <c r="N232" s="1">
        <v>29.8</v>
      </c>
      <c r="Q232" s="1">
        <f t="shared" si="28"/>
        <v>492</v>
      </c>
      <c r="R232" s="1">
        <v>43.4</v>
      </c>
    </row>
    <row r="233" spans="3:18" ht="12.75">
      <c r="C233" s="1">
        <v>589</v>
      </c>
      <c r="D233" s="3">
        <f t="shared" si="31"/>
        <v>6.009999999999951</v>
      </c>
      <c r="E233" s="1">
        <v>495</v>
      </c>
      <c r="F233" s="3">
        <f t="shared" si="29"/>
        <v>10.149999999999954</v>
      </c>
      <c r="M233" s="1">
        <f t="shared" si="27"/>
        <v>462</v>
      </c>
      <c r="N233" s="1">
        <v>29.86</v>
      </c>
      <c r="Q233" s="1">
        <f t="shared" si="28"/>
        <v>493</v>
      </c>
      <c r="R233" s="1">
        <v>43.48</v>
      </c>
    </row>
    <row r="234" spans="3:18" ht="12.75">
      <c r="C234" s="1">
        <v>591</v>
      </c>
      <c r="D234" s="3">
        <f t="shared" si="31"/>
        <v>6.019999999999951</v>
      </c>
      <c r="E234" s="1">
        <v>495</v>
      </c>
      <c r="F234" s="3">
        <f t="shared" si="29"/>
        <v>10.159999999999954</v>
      </c>
      <c r="M234" s="1">
        <f t="shared" si="27"/>
        <v>463</v>
      </c>
      <c r="N234" s="1">
        <v>29.92</v>
      </c>
      <c r="Q234" s="1">
        <f t="shared" si="28"/>
        <v>494</v>
      </c>
      <c r="R234" s="1">
        <v>43.54</v>
      </c>
    </row>
    <row r="235" spans="3:18" ht="12.75">
      <c r="C235" s="1">
        <v>593</v>
      </c>
      <c r="D235" s="3">
        <f t="shared" si="31"/>
        <v>6.0299999999999505</v>
      </c>
      <c r="E235" s="1">
        <v>496</v>
      </c>
      <c r="F235" s="3">
        <f t="shared" si="29"/>
        <v>10.169999999999954</v>
      </c>
      <c r="M235" s="1">
        <f t="shared" si="27"/>
        <v>464</v>
      </c>
      <c r="N235" s="1">
        <v>29.96</v>
      </c>
      <c r="Q235" s="1">
        <f t="shared" si="28"/>
        <v>495</v>
      </c>
      <c r="R235" s="1">
        <v>43.62</v>
      </c>
    </row>
    <row r="236" spans="3:18" ht="12.75">
      <c r="C236" s="1">
        <v>595</v>
      </c>
      <c r="D236" s="3">
        <f t="shared" si="31"/>
        <v>6.03999999999995</v>
      </c>
      <c r="E236" s="1">
        <v>496</v>
      </c>
      <c r="F236" s="3">
        <f t="shared" si="29"/>
        <v>10.179999999999954</v>
      </c>
      <c r="M236" s="1">
        <f t="shared" si="27"/>
        <v>465</v>
      </c>
      <c r="N236" s="1">
        <v>30.02</v>
      </c>
      <c r="Q236" s="1">
        <f t="shared" si="28"/>
        <v>496</v>
      </c>
      <c r="R236" s="1">
        <v>43.68</v>
      </c>
    </row>
    <row r="237" spans="3:18" ht="12.75">
      <c r="C237" s="1">
        <v>597</v>
      </c>
      <c r="D237" s="3">
        <f t="shared" si="31"/>
        <v>6.04999999999995</v>
      </c>
      <c r="E237" s="1">
        <v>497</v>
      </c>
      <c r="F237" s="3">
        <f t="shared" si="29"/>
        <v>10.189999999999953</v>
      </c>
      <c r="M237" s="1">
        <f t="shared" si="27"/>
        <v>466</v>
      </c>
      <c r="N237" s="1">
        <v>30.06</v>
      </c>
      <c r="Q237" s="1">
        <f t="shared" si="28"/>
        <v>497</v>
      </c>
      <c r="R237" s="1">
        <v>43.74</v>
      </c>
    </row>
    <row r="238" spans="3:18" ht="12.75">
      <c r="C238" s="1">
        <v>600</v>
      </c>
      <c r="D238" s="3">
        <f t="shared" si="31"/>
        <v>6.05999999999995</v>
      </c>
      <c r="E238" s="1">
        <v>498</v>
      </c>
      <c r="F238" s="3">
        <f t="shared" si="29"/>
        <v>10.199999999999953</v>
      </c>
      <c r="M238" s="1">
        <f t="shared" si="27"/>
        <v>467</v>
      </c>
      <c r="N238" s="1">
        <v>30.12</v>
      </c>
      <c r="Q238" s="1">
        <f t="shared" si="28"/>
        <v>498</v>
      </c>
      <c r="R238" s="1">
        <v>43.82</v>
      </c>
    </row>
    <row r="239" spans="3:18" ht="12.75">
      <c r="C239" s="1">
        <v>602</v>
      </c>
      <c r="D239" s="3">
        <f t="shared" si="31"/>
        <v>6.06999999999995</v>
      </c>
      <c r="E239" s="1">
        <v>498</v>
      </c>
      <c r="F239" s="3">
        <f t="shared" si="29"/>
        <v>10.209999999999953</v>
      </c>
      <c r="M239" s="1">
        <f t="shared" si="27"/>
        <v>468</v>
      </c>
      <c r="N239" s="1">
        <v>30.16</v>
      </c>
      <c r="Q239" s="1">
        <f t="shared" si="28"/>
        <v>499</v>
      </c>
      <c r="R239" s="1">
        <v>43.88</v>
      </c>
    </row>
    <row r="240" spans="3:18" ht="12.75">
      <c r="C240" s="1">
        <v>604</v>
      </c>
      <c r="D240" s="3">
        <f t="shared" si="31"/>
        <v>6.0799999999999494</v>
      </c>
      <c r="E240" s="1">
        <v>499</v>
      </c>
      <c r="F240" s="3">
        <f t="shared" si="29"/>
        <v>10.219999999999953</v>
      </c>
      <c r="M240" s="1">
        <f t="shared" si="27"/>
        <v>469</v>
      </c>
      <c r="N240" s="1">
        <v>30.22</v>
      </c>
      <c r="Q240" s="1">
        <f t="shared" si="28"/>
        <v>500</v>
      </c>
      <c r="R240" s="1">
        <v>43.96</v>
      </c>
    </row>
    <row r="241" spans="3:18" ht="12.75">
      <c r="C241" s="1">
        <v>606</v>
      </c>
      <c r="D241" s="3">
        <f t="shared" si="31"/>
        <v>6.089999999999949</v>
      </c>
      <c r="E241" s="1">
        <v>499</v>
      </c>
      <c r="F241" s="3">
        <f t="shared" si="29"/>
        <v>10.229999999999952</v>
      </c>
      <c r="M241" s="1">
        <f t="shared" si="27"/>
        <v>470</v>
      </c>
      <c r="N241" s="1">
        <v>30.26</v>
      </c>
      <c r="Q241" s="1">
        <f t="shared" si="28"/>
        <v>501</v>
      </c>
      <c r="R241" s="1">
        <v>44.02</v>
      </c>
    </row>
    <row r="242" spans="3:18" ht="12.75">
      <c r="C242" s="1">
        <v>608</v>
      </c>
      <c r="D242" s="3">
        <f t="shared" si="31"/>
        <v>6.099999999999949</v>
      </c>
      <c r="E242" s="1">
        <v>500</v>
      </c>
      <c r="F242" s="3">
        <f t="shared" si="29"/>
        <v>10.239999999999952</v>
      </c>
      <c r="M242" s="1">
        <f t="shared" si="27"/>
        <v>471</v>
      </c>
      <c r="N242" s="1">
        <v>30.32</v>
      </c>
      <c r="Q242" s="1">
        <f t="shared" si="28"/>
        <v>502</v>
      </c>
      <c r="R242" s="1">
        <v>44.08</v>
      </c>
    </row>
    <row r="243" spans="3:18" ht="12.75">
      <c r="C243" s="1">
        <v>610</v>
      </c>
      <c r="D243" s="3">
        <f t="shared" si="31"/>
        <v>6.109999999999949</v>
      </c>
      <c r="E243" s="1">
        <v>501</v>
      </c>
      <c r="F243" s="3">
        <f t="shared" si="29"/>
        <v>10.249999999999952</v>
      </c>
      <c r="M243" s="1">
        <f t="shared" si="27"/>
        <v>472</v>
      </c>
      <c r="N243" s="1">
        <v>30.36</v>
      </c>
      <c r="Q243" s="1">
        <f t="shared" si="28"/>
        <v>503</v>
      </c>
      <c r="R243" s="1">
        <v>44.16</v>
      </c>
    </row>
    <row r="244" spans="3:18" ht="12.75">
      <c r="C244" s="1">
        <v>613</v>
      </c>
      <c r="D244" s="3">
        <f aca="true" t="shared" si="32" ref="D244:D259">D243+0.01</f>
        <v>6.119999999999949</v>
      </c>
      <c r="E244" s="1">
        <v>501</v>
      </c>
      <c r="F244" s="3">
        <f t="shared" si="29"/>
        <v>10.259999999999952</v>
      </c>
      <c r="M244" s="1">
        <f t="shared" si="27"/>
        <v>473</v>
      </c>
      <c r="N244" s="1">
        <v>30.42</v>
      </c>
      <c r="Q244" s="1">
        <f t="shared" si="28"/>
        <v>504</v>
      </c>
      <c r="R244" s="1">
        <v>44.22</v>
      </c>
    </row>
    <row r="245" spans="3:18" ht="12.75">
      <c r="C245" s="1">
        <v>615</v>
      </c>
      <c r="D245" s="3">
        <f t="shared" si="32"/>
        <v>6.129999999999948</v>
      </c>
      <c r="E245" s="1">
        <v>502</v>
      </c>
      <c r="F245" s="3">
        <f t="shared" si="29"/>
        <v>10.269999999999952</v>
      </c>
      <c r="M245" s="1">
        <f t="shared" si="27"/>
        <v>474</v>
      </c>
      <c r="N245" s="1">
        <v>30.48</v>
      </c>
      <c r="Q245" s="1">
        <f t="shared" si="28"/>
        <v>505</v>
      </c>
      <c r="R245" s="1">
        <v>44.3</v>
      </c>
    </row>
    <row r="246" spans="3:18" ht="12.75">
      <c r="C246" s="1">
        <v>617</v>
      </c>
      <c r="D246" s="3">
        <f t="shared" si="32"/>
        <v>6.139999999999948</v>
      </c>
      <c r="E246" s="1">
        <v>502</v>
      </c>
      <c r="F246" s="3">
        <f t="shared" si="29"/>
        <v>10.279999999999951</v>
      </c>
      <c r="M246" s="1">
        <f t="shared" si="27"/>
        <v>475</v>
      </c>
      <c r="N246" s="1">
        <v>30.52</v>
      </c>
      <c r="Q246" s="1">
        <f t="shared" si="28"/>
        <v>506</v>
      </c>
      <c r="R246" s="1">
        <v>44.36</v>
      </c>
    </row>
    <row r="247" spans="3:18" ht="12.75">
      <c r="C247" s="1">
        <v>619</v>
      </c>
      <c r="D247" s="3">
        <f t="shared" si="32"/>
        <v>6.149999999999948</v>
      </c>
      <c r="E247" s="1">
        <v>503</v>
      </c>
      <c r="F247" s="3">
        <f t="shared" si="29"/>
        <v>10.289999999999951</v>
      </c>
      <c r="M247" s="1">
        <f t="shared" si="27"/>
        <v>476</v>
      </c>
      <c r="N247" s="1">
        <v>30.58</v>
      </c>
      <c r="Q247" s="1">
        <f t="shared" si="28"/>
        <v>507</v>
      </c>
      <c r="R247" s="1">
        <v>44.44</v>
      </c>
    </row>
    <row r="248" spans="3:18" ht="12.75">
      <c r="C248" s="1">
        <v>621</v>
      </c>
      <c r="D248" s="3">
        <f t="shared" si="32"/>
        <v>6.159999999999948</v>
      </c>
      <c r="E248" s="1">
        <v>504</v>
      </c>
      <c r="F248" s="3">
        <f t="shared" si="29"/>
        <v>10.299999999999951</v>
      </c>
      <c r="M248" s="1">
        <f t="shared" si="27"/>
        <v>477</v>
      </c>
      <c r="N248" s="1">
        <v>30.62</v>
      </c>
      <c r="Q248" s="1">
        <f t="shared" si="28"/>
        <v>508</v>
      </c>
      <c r="R248" s="1">
        <v>44.5</v>
      </c>
    </row>
    <row r="249" spans="3:18" ht="12.75">
      <c r="C249" s="1">
        <v>624</v>
      </c>
      <c r="D249" s="3">
        <f t="shared" si="32"/>
        <v>6.1699999999999475</v>
      </c>
      <c r="E249" s="1">
        <v>504</v>
      </c>
      <c r="F249" s="3">
        <f t="shared" si="29"/>
        <v>10.30999999999995</v>
      </c>
      <c r="M249" s="1">
        <f t="shared" si="27"/>
        <v>478</v>
      </c>
      <c r="N249" s="1">
        <v>30.68</v>
      </c>
      <c r="Q249" s="1">
        <f t="shared" si="28"/>
        <v>509</v>
      </c>
      <c r="R249" s="1">
        <v>44.56</v>
      </c>
    </row>
    <row r="250" spans="3:18" ht="12.75">
      <c r="C250" s="1">
        <v>626</v>
      </c>
      <c r="D250" s="3">
        <f t="shared" si="32"/>
        <v>6.179999999999947</v>
      </c>
      <c r="E250" s="1">
        <v>505</v>
      </c>
      <c r="F250" s="3">
        <f t="shared" si="29"/>
        <v>10.31999999999995</v>
      </c>
      <c r="M250" s="1">
        <f t="shared" si="27"/>
        <v>479</v>
      </c>
      <c r="N250" s="1">
        <v>30.72</v>
      </c>
      <c r="Q250" s="1">
        <f t="shared" si="28"/>
        <v>510</v>
      </c>
      <c r="R250" s="1">
        <v>44.64</v>
      </c>
    </row>
    <row r="251" spans="3:18" ht="12.75">
      <c r="C251" s="1">
        <v>628</v>
      </c>
      <c r="D251" s="3">
        <f t="shared" si="32"/>
        <v>6.189999999999947</v>
      </c>
      <c r="E251" s="1">
        <v>505</v>
      </c>
      <c r="F251" s="3">
        <f t="shared" si="29"/>
        <v>10.32999999999995</v>
      </c>
      <c r="M251" s="1">
        <f t="shared" si="27"/>
        <v>480</v>
      </c>
      <c r="N251" s="1">
        <v>30.78</v>
      </c>
      <c r="Q251" s="1">
        <f t="shared" si="28"/>
        <v>511</v>
      </c>
      <c r="R251" s="1">
        <v>44.7</v>
      </c>
    </row>
    <row r="252" spans="3:18" ht="12.75">
      <c r="C252" s="1">
        <v>630</v>
      </c>
      <c r="D252" s="3">
        <f t="shared" si="32"/>
        <v>6.199999999999947</v>
      </c>
      <c r="E252" s="1">
        <v>506</v>
      </c>
      <c r="F252" s="3">
        <f t="shared" si="29"/>
        <v>10.33999999999995</v>
      </c>
      <c r="M252" s="1">
        <f t="shared" si="27"/>
        <v>481</v>
      </c>
      <c r="N252" s="1">
        <v>30.82</v>
      </c>
      <c r="Q252" s="1">
        <f t="shared" si="28"/>
        <v>512</v>
      </c>
      <c r="R252" s="1">
        <v>44.78</v>
      </c>
    </row>
    <row r="253" spans="3:18" ht="12.75">
      <c r="C253" s="1">
        <v>632</v>
      </c>
      <c r="D253" s="3">
        <f t="shared" si="32"/>
        <v>6.209999999999947</v>
      </c>
      <c r="E253" s="1">
        <v>507</v>
      </c>
      <c r="F253" s="3">
        <f t="shared" si="29"/>
        <v>10.34999999999995</v>
      </c>
      <c r="M253" s="1">
        <f t="shared" si="27"/>
        <v>482</v>
      </c>
      <c r="N253" s="1">
        <v>30.88</v>
      </c>
      <c r="Q253" s="1">
        <f t="shared" si="28"/>
        <v>513</v>
      </c>
      <c r="R253" s="1">
        <v>44.84</v>
      </c>
    </row>
    <row r="254" spans="3:18" ht="12.75">
      <c r="C254" s="1">
        <v>635</v>
      </c>
      <c r="D254" s="3">
        <f t="shared" si="32"/>
        <v>6.2199999999999465</v>
      </c>
      <c r="E254" s="1">
        <v>507</v>
      </c>
      <c r="F254" s="3">
        <f t="shared" si="29"/>
        <v>10.35999999999995</v>
      </c>
      <c r="M254" s="1">
        <f t="shared" si="27"/>
        <v>483</v>
      </c>
      <c r="N254" s="1">
        <v>30.92</v>
      </c>
      <c r="Q254" s="1">
        <f t="shared" si="28"/>
        <v>514</v>
      </c>
      <c r="R254" s="1">
        <v>44.9</v>
      </c>
    </row>
    <row r="255" spans="3:18" ht="12.75">
      <c r="C255" s="1">
        <v>637</v>
      </c>
      <c r="D255" s="3">
        <f t="shared" si="32"/>
        <v>6.229999999999946</v>
      </c>
      <c r="E255" s="1">
        <v>508</v>
      </c>
      <c r="F255" s="3">
        <f t="shared" si="29"/>
        <v>10.36999999999995</v>
      </c>
      <c r="M255" s="1">
        <f t="shared" si="27"/>
        <v>484</v>
      </c>
      <c r="N255" s="1">
        <v>30.98</v>
      </c>
      <c r="Q255" s="1">
        <f t="shared" si="28"/>
        <v>515</v>
      </c>
      <c r="R255" s="1">
        <v>44.98</v>
      </c>
    </row>
    <row r="256" spans="3:18" ht="12.75">
      <c r="C256" s="1">
        <v>639</v>
      </c>
      <c r="D256" s="3">
        <f t="shared" si="32"/>
        <v>6.239999999999946</v>
      </c>
      <c r="E256" s="1">
        <v>508</v>
      </c>
      <c r="F256" s="3">
        <f t="shared" si="29"/>
        <v>10.37999999999995</v>
      </c>
      <c r="M256" s="1">
        <f t="shared" si="27"/>
        <v>485</v>
      </c>
      <c r="N256" s="1">
        <v>31.02</v>
      </c>
      <c r="Q256" s="1">
        <f t="shared" si="28"/>
        <v>516</v>
      </c>
      <c r="R256" s="1">
        <v>45.04</v>
      </c>
    </row>
    <row r="257" spans="3:18" ht="12.75">
      <c r="C257" s="1">
        <v>641</v>
      </c>
      <c r="D257" s="3">
        <f t="shared" si="32"/>
        <v>6.249999999999946</v>
      </c>
      <c r="E257" s="1">
        <v>509</v>
      </c>
      <c r="F257" s="3">
        <f t="shared" si="29"/>
        <v>10.389999999999949</v>
      </c>
      <c r="M257" s="1">
        <f t="shared" si="27"/>
        <v>486</v>
      </c>
      <c r="N257" s="1">
        <v>31.08</v>
      </c>
      <c r="Q257" s="1">
        <f t="shared" si="28"/>
        <v>517</v>
      </c>
      <c r="R257" s="1">
        <v>45.12</v>
      </c>
    </row>
    <row r="258" spans="3:14" ht="12.75">
      <c r="C258" s="1">
        <v>644</v>
      </c>
      <c r="D258" s="3">
        <f t="shared" si="32"/>
        <v>6.259999999999946</v>
      </c>
      <c r="E258" s="1">
        <v>510</v>
      </c>
      <c r="F258" s="3">
        <f t="shared" si="29"/>
        <v>10.399999999999949</v>
      </c>
      <c r="M258" s="1">
        <f t="shared" si="27"/>
        <v>487</v>
      </c>
      <c r="N258" s="1">
        <v>31.12</v>
      </c>
    </row>
    <row r="259" spans="3:14" ht="12.75">
      <c r="C259" s="1">
        <v>646</v>
      </c>
      <c r="D259" s="3">
        <f t="shared" si="32"/>
        <v>6.269999999999945</v>
      </c>
      <c r="E259" s="1">
        <v>510</v>
      </c>
      <c r="F259" s="3">
        <f t="shared" si="29"/>
        <v>10.409999999999949</v>
      </c>
      <c r="M259" s="1">
        <f t="shared" si="27"/>
        <v>488</v>
      </c>
      <c r="N259" s="1">
        <v>31.18</v>
      </c>
    </row>
    <row r="260" spans="3:14" ht="12.75">
      <c r="C260" s="1">
        <v>648</v>
      </c>
      <c r="D260" s="3">
        <f aca="true" t="shared" si="33" ref="D260:D275">D259+0.01</f>
        <v>6.279999999999945</v>
      </c>
      <c r="E260" s="1">
        <v>511</v>
      </c>
      <c r="F260" s="3">
        <f t="shared" si="29"/>
        <v>10.419999999999948</v>
      </c>
      <c r="M260" s="1">
        <f t="shared" si="27"/>
        <v>489</v>
      </c>
      <c r="N260" s="1">
        <v>31.24</v>
      </c>
    </row>
    <row r="261" spans="3:14" ht="12.75">
      <c r="C261" s="1">
        <v>650</v>
      </c>
      <c r="D261" s="3">
        <f t="shared" si="33"/>
        <v>6.289999999999945</v>
      </c>
      <c r="E261" s="1">
        <v>512</v>
      </c>
      <c r="F261" s="3">
        <f t="shared" si="29"/>
        <v>10.429999999999948</v>
      </c>
      <c r="M261" s="1">
        <f t="shared" si="27"/>
        <v>490</v>
      </c>
      <c r="N261" s="1">
        <v>31.28</v>
      </c>
    </row>
    <row r="262" spans="3:14" ht="12.75">
      <c r="C262" s="1">
        <v>652</v>
      </c>
      <c r="D262" s="3">
        <f t="shared" si="33"/>
        <v>6.299999999999945</v>
      </c>
      <c r="E262" s="1">
        <v>512</v>
      </c>
      <c r="F262" s="3">
        <f t="shared" si="29"/>
        <v>10.439999999999948</v>
      </c>
      <c r="M262" s="1">
        <f t="shared" si="27"/>
        <v>491</v>
      </c>
      <c r="N262" s="1">
        <v>31.34</v>
      </c>
    </row>
    <row r="263" spans="3:14" ht="12.75">
      <c r="C263" s="1">
        <v>655</v>
      </c>
      <c r="D263" s="3">
        <f t="shared" si="33"/>
        <v>6.3099999999999445</v>
      </c>
      <c r="E263" s="1">
        <v>513</v>
      </c>
      <c r="F263" s="3">
        <f t="shared" si="29"/>
        <v>10.449999999999948</v>
      </c>
      <c r="M263" s="1">
        <f aca="true" t="shared" si="34" ref="M263:M326">M262+1</f>
        <v>492</v>
      </c>
      <c r="N263" s="1">
        <v>31.38</v>
      </c>
    </row>
    <row r="264" spans="3:14" ht="12.75">
      <c r="C264" s="1">
        <v>657</v>
      </c>
      <c r="D264" s="3">
        <f t="shared" si="33"/>
        <v>6.319999999999944</v>
      </c>
      <c r="E264" s="1">
        <v>513</v>
      </c>
      <c r="F264" s="3">
        <f t="shared" si="29"/>
        <v>10.459999999999948</v>
      </c>
      <c r="M264" s="1">
        <f t="shared" si="34"/>
        <v>493</v>
      </c>
      <c r="N264" s="1">
        <v>31.44</v>
      </c>
    </row>
    <row r="265" spans="3:14" ht="12.75">
      <c r="C265" s="1">
        <v>659</v>
      </c>
      <c r="D265" s="3">
        <f t="shared" si="33"/>
        <v>6.329999999999944</v>
      </c>
      <c r="E265" s="1">
        <v>514</v>
      </c>
      <c r="F265" s="3">
        <f t="shared" si="29"/>
        <v>10.469999999999947</v>
      </c>
      <c r="M265" s="1">
        <f t="shared" si="34"/>
        <v>494</v>
      </c>
      <c r="N265" s="1">
        <v>31.48</v>
      </c>
    </row>
    <row r="266" spans="3:14" ht="12.75">
      <c r="C266" s="1">
        <v>661</v>
      </c>
      <c r="D266" s="3">
        <f t="shared" si="33"/>
        <v>6.339999999999944</v>
      </c>
      <c r="E266" s="1">
        <v>515</v>
      </c>
      <c r="F266" s="3">
        <f t="shared" si="29"/>
        <v>10.479999999999947</v>
      </c>
      <c r="M266" s="1">
        <f t="shared" si="34"/>
        <v>495</v>
      </c>
      <c r="N266" s="1">
        <v>31.54</v>
      </c>
    </row>
    <row r="267" spans="3:14" ht="12.75">
      <c r="C267" s="1">
        <v>664</v>
      </c>
      <c r="D267" s="3">
        <f t="shared" si="33"/>
        <v>6.349999999999944</v>
      </c>
      <c r="E267" s="1">
        <v>515</v>
      </c>
      <c r="F267" s="3">
        <f t="shared" si="29"/>
        <v>10.489999999999947</v>
      </c>
      <c r="M267" s="1">
        <f t="shared" si="34"/>
        <v>496</v>
      </c>
      <c r="N267" s="1">
        <v>31.58</v>
      </c>
    </row>
    <row r="268" spans="3:14" ht="12.75">
      <c r="C268" s="1">
        <v>666</v>
      </c>
      <c r="D268" s="3">
        <f t="shared" si="33"/>
        <v>6.3599999999999435</v>
      </c>
      <c r="E268" s="1">
        <v>516</v>
      </c>
      <c r="F268" s="3">
        <f t="shared" si="29"/>
        <v>10.499999999999947</v>
      </c>
      <c r="M268" s="1">
        <f t="shared" si="34"/>
        <v>497</v>
      </c>
      <c r="N268" s="1">
        <v>31.64</v>
      </c>
    </row>
    <row r="269" spans="3:14" ht="12.75">
      <c r="C269" s="1">
        <v>668</v>
      </c>
      <c r="D269" s="3">
        <f t="shared" si="33"/>
        <v>6.369999999999943</v>
      </c>
      <c r="E269" s="1">
        <v>516</v>
      </c>
      <c r="F269" s="3">
        <f t="shared" si="29"/>
        <v>10.509999999999946</v>
      </c>
      <c r="M269" s="1">
        <f t="shared" si="34"/>
        <v>498</v>
      </c>
      <c r="N269" s="1">
        <v>31.68</v>
      </c>
    </row>
    <row r="270" spans="3:14" ht="12.75">
      <c r="C270" s="1">
        <v>670</v>
      </c>
      <c r="D270" s="3">
        <f t="shared" si="33"/>
        <v>6.379999999999943</v>
      </c>
      <c r="E270" s="1">
        <v>517</v>
      </c>
      <c r="F270" s="3">
        <f t="shared" si="29"/>
        <v>10.519999999999946</v>
      </c>
      <c r="M270" s="1">
        <f t="shared" si="34"/>
        <v>499</v>
      </c>
      <c r="N270" s="1">
        <v>31.74</v>
      </c>
    </row>
    <row r="271" spans="3:14" ht="12.75">
      <c r="C271" s="1">
        <v>673</v>
      </c>
      <c r="D271" s="3">
        <f t="shared" si="33"/>
        <v>6.389999999999943</v>
      </c>
      <c r="E271" s="1">
        <v>518</v>
      </c>
      <c r="F271" s="3">
        <f t="shared" si="29"/>
        <v>10.529999999999946</v>
      </c>
      <c r="M271" s="1">
        <f t="shared" si="34"/>
        <v>500</v>
      </c>
      <c r="N271" s="1">
        <v>31.78</v>
      </c>
    </row>
    <row r="272" spans="3:14" ht="12.75">
      <c r="C272" s="1">
        <v>675</v>
      </c>
      <c r="D272" s="3">
        <f t="shared" si="33"/>
        <v>6.399999999999943</v>
      </c>
      <c r="E272" s="1">
        <v>518</v>
      </c>
      <c r="F272" s="3">
        <f t="shared" si="29"/>
        <v>10.539999999999946</v>
      </c>
      <c r="M272" s="1">
        <f t="shared" si="34"/>
        <v>501</v>
      </c>
      <c r="N272" s="1">
        <v>31.84</v>
      </c>
    </row>
    <row r="273" spans="3:14" ht="12.75">
      <c r="C273" s="1">
        <v>677</v>
      </c>
      <c r="D273" s="3">
        <f t="shared" si="33"/>
        <v>6.409999999999942</v>
      </c>
      <c r="E273" s="1">
        <v>519</v>
      </c>
      <c r="F273" s="3">
        <f t="shared" si="29"/>
        <v>10.549999999999946</v>
      </c>
      <c r="M273" s="1">
        <f t="shared" si="34"/>
        <v>502</v>
      </c>
      <c r="N273" s="1">
        <v>31.88</v>
      </c>
    </row>
    <row r="274" spans="3:14" ht="12.75">
      <c r="C274" s="1">
        <v>679</v>
      </c>
      <c r="D274" s="3">
        <f t="shared" si="33"/>
        <v>6.419999999999942</v>
      </c>
      <c r="E274" s="1">
        <v>519</v>
      </c>
      <c r="F274" s="3">
        <f t="shared" si="29"/>
        <v>10.559999999999945</v>
      </c>
      <c r="M274" s="1">
        <f t="shared" si="34"/>
        <v>503</v>
      </c>
      <c r="N274" s="1">
        <v>31.94</v>
      </c>
    </row>
    <row r="275" spans="3:14" ht="12.75">
      <c r="C275" s="1">
        <v>682</v>
      </c>
      <c r="D275" s="3">
        <f t="shared" si="33"/>
        <v>6.429999999999942</v>
      </c>
      <c r="E275" s="1">
        <v>520</v>
      </c>
      <c r="F275" s="3">
        <f aca="true" t="shared" si="35" ref="F275:F318">F274+0.01</f>
        <v>10.569999999999945</v>
      </c>
      <c r="M275" s="1">
        <f t="shared" si="34"/>
        <v>504</v>
      </c>
      <c r="N275" s="1">
        <v>31.98</v>
      </c>
    </row>
    <row r="276" spans="3:14" ht="12.75">
      <c r="C276" s="1">
        <v>684</v>
      </c>
      <c r="D276" s="3">
        <f aca="true" t="shared" si="36" ref="D276:D291">D275+0.01</f>
        <v>6.439999999999942</v>
      </c>
      <c r="E276" s="1">
        <v>521</v>
      </c>
      <c r="F276" s="3">
        <f t="shared" si="35"/>
        <v>10.579999999999945</v>
      </c>
      <c r="M276" s="1">
        <f t="shared" si="34"/>
        <v>505</v>
      </c>
      <c r="N276" s="1">
        <v>32.04</v>
      </c>
    </row>
    <row r="277" spans="3:14" ht="12.75">
      <c r="C277" s="1">
        <v>686</v>
      </c>
      <c r="D277" s="3">
        <f t="shared" si="36"/>
        <v>6.449999999999942</v>
      </c>
      <c r="E277" s="1">
        <v>521</v>
      </c>
      <c r="F277" s="3">
        <f t="shared" si="35"/>
        <v>10.589999999999945</v>
      </c>
      <c r="M277" s="1">
        <f t="shared" si="34"/>
        <v>506</v>
      </c>
      <c r="N277" s="1">
        <v>32.08</v>
      </c>
    </row>
    <row r="278" spans="3:14" ht="12.75">
      <c r="C278" s="1">
        <v>688</v>
      </c>
      <c r="D278" s="3">
        <f t="shared" si="36"/>
        <v>6.459999999999941</v>
      </c>
      <c r="E278" s="1">
        <v>522</v>
      </c>
      <c r="F278" s="3">
        <f t="shared" si="35"/>
        <v>10.599999999999945</v>
      </c>
      <c r="M278" s="1">
        <f t="shared" si="34"/>
        <v>507</v>
      </c>
      <c r="N278" s="1">
        <v>32.14</v>
      </c>
    </row>
    <row r="279" spans="3:14" ht="12.75">
      <c r="C279" s="1">
        <v>691</v>
      </c>
      <c r="D279" s="3">
        <f t="shared" si="36"/>
        <v>6.469999999999941</v>
      </c>
      <c r="E279" s="1">
        <v>522</v>
      </c>
      <c r="F279" s="3">
        <f t="shared" si="35"/>
        <v>10.609999999999944</v>
      </c>
      <c r="M279" s="1">
        <f t="shared" si="34"/>
        <v>508</v>
      </c>
      <c r="N279" s="1">
        <v>32.2</v>
      </c>
    </row>
    <row r="280" spans="3:14" ht="12.75">
      <c r="C280" s="1">
        <v>693</v>
      </c>
      <c r="D280" s="3">
        <f t="shared" si="36"/>
        <v>6.479999999999941</v>
      </c>
      <c r="E280" s="1">
        <v>523</v>
      </c>
      <c r="F280" s="3">
        <f t="shared" si="35"/>
        <v>10.619999999999944</v>
      </c>
      <c r="M280" s="1">
        <f t="shared" si="34"/>
        <v>509</v>
      </c>
      <c r="N280" s="1">
        <v>32.24</v>
      </c>
    </row>
    <row r="281" spans="3:14" ht="12.75">
      <c r="C281" s="1">
        <v>695</v>
      </c>
      <c r="D281" s="3">
        <f t="shared" si="36"/>
        <v>6.489999999999941</v>
      </c>
      <c r="E281" s="1">
        <v>524</v>
      </c>
      <c r="F281" s="3">
        <f t="shared" si="35"/>
        <v>10.629999999999944</v>
      </c>
      <c r="M281" s="1">
        <f t="shared" si="34"/>
        <v>510</v>
      </c>
      <c r="N281" s="1">
        <v>32.3</v>
      </c>
    </row>
    <row r="282" spans="3:14" ht="12.75">
      <c r="C282" s="1">
        <v>697</v>
      </c>
      <c r="D282" s="3">
        <f t="shared" si="36"/>
        <v>6.4999999999999405</v>
      </c>
      <c r="E282" s="1">
        <v>524</v>
      </c>
      <c r="F282" s="3">
        <f t="shared" si="35"/>
        <v>10.639999999999944</v>
      </c>
      <c r="M282" s="1">
        <f t="shared" si="34"/>
        <v>511</v>
      </c>
      <c r="N282" s="1">
        <v>32.34</v>
      </c>
    </row>
    <row r="283" spans="3:14" ht="12.75">
      <c r="C283" s="1">
        <v>700</v>
      </c>
      <c r="D283" s="3">
        <f t="shared" si="36"/>
        <v>6.50999999999994</v>
      </c>
      <c r="E283" s="1">
        <v>525</v>
      </c>
      <c r="F283" s="3">
        <f t="shared" si="35"/>
        <v>10.649999999999944</v>
      </c>
      <c r="M283" s="1">
        <f t="shared" si="34"/>
        <v>512</v>
      </c>
      <c r="N283" s="1">
        <v>32.4</v>
      </c>
    </row>
    <row r="284" spans="3:14" ht="12.75">
      <c r="C284" s="1">
        <v>702</v>
      </c>
      <c r="D284" s="3">
        <f t="shared" si="36"/>
        <v>6.51999999999994</v>
      </c>
      <c r="E284" s="1">
        <v>525</v>
      </c>
      <c r="F284" s="3">
        <f t="shared" si="35"/>
        <v>10.659999999999943</v>
      </c>
      <c r="M284" s="1">
        <f t="shared" si="34"/>
        <v>513</v>
      </c>
      <c r="N284" s="1">
        <v>32.44</v>
      </c>
    </row>
    <row r="285" spans="3:14" ht="12.75">
      <c r="C285" s="1">
        <v>704</v>
      </c>
      <c r="D285" s="3">
        <f t="shared" si="36"/>
        <v>6.52999999999994</v>
      </c>
      <c r="E285" s="1">
        <v>526</v>
      </c>
      <c r="F285" s="3">
        <f t="shared" si="35"/>
        <v>10.669999999999943</v>
      </c>
      <c r="M285" s="1">
        <f t="shared" si="34"/>
        <v>514</v>
      </c>
      <c r="N285" s="1">
        <v>32.5</v>
      </c>
    </row>
    <row r="286" spans="3:14" ht="12.75">
      <c r="C286" s="1">
        <v>707</v>
      </c>
      <c r="D286" s="3">
        <f t="shared" si="36"/>
        <v>6.53999999999994</v>
      </c>
      <c r="E286" s="1">
        <v>527</v>
      </c>
      <c r="F286" s="3">
        <f t="shared" si="35"/>
        <v>10.679999999999943</v>
      </c>
      <c r="M286" s="1">
        <f t="shared" si="34"/>
        <v>515</v>
      </c>
      <c r="N286" s="1">
        <v>32.54</v>
      </c>
    </row>
    <row r="287" spans="3:14" ht="12.75">
      <c r="C287" s="1">
        <v>709</v>
      </c>
      <c r="D287" s="3">
        <f t="shared" si="36"/>
        <v>6.549999999999939</v>
      </c>
      <c r="E287" s="1">
        <v>527</v>
      </c>
      <c r="F287" s="3">
        <f t="shared" si="35"/>
        <v>10.689999999999943</v>
      </c>
      <c r="M287" s="1">
        <f t="shared" si="34"/>
        <v>516</v>
      </c>
      <c r="N287" s="1">
        <v>32.6</v>
      </c>
    </row>
    <row r="288" spans="3:14" ht="12.75">
      <c r="C288" s="1">
        <v>711</v>
      </c>
      <c r="D288" s="3">
        <f t="shared" si="36"/>
        <v>6.559999999999939</v>
      </c>
      <c r="E288" s="1">
        <v>528</v>
      </c>
      <c r="F288" s="3">
        <f t="shared" si="35"/>
        <v>10.699999999999942</v>
      </c>
      <c r="M288" s="1">
        <f t="shared" si="34"/>
        <v>517</v>
      </c>
      <c r="N288" s="1">
        <v>32.64</v>
      </c>
    </row>
    <row r="289" spans="3:14" ht="12.75">
      <c r="C289" s="1">
        <v>713</v>
      </c>
      <c r="D289" s="3">
        <f t="shared" si="36"/>
        <v>6.569999999999939</v>
      </c>
      <c r="E289" s="1">
        <v>528</v>
      </c>
      <c r="F289" s="3">
        <f t="shared" si="35"/>
        <v>10.709999999999942</v>
      </c>
      <c r="M289" s="1">
        <f t="shared" si="34"/>
        <v>518</v>
      </c>
      <c r="N289" s="1">
        <v>32.7</v>
      </c>
    </row>
    <row r="290" spans="3:14" ht="12.75">
      <c r="C290" s="1">
        <v>716</v>
      </c>
      <c r="D290" s="3">
        <f t="shared" si="36"/>
        <v>6.579999999999939</v>
      </c>
      <c r="E290" s="1">
        <v>529</v>
      </c>
      <c r="F290" s="3">
        <f t="shared" si="35"/>
        <v>10.719999999999942</v>
      </c>
      <c r="M290" s="1">
        <f t="shared" si="34"/>
        <v>519</v>
      </c>
      <c r="N290" s="1">
        <v>32.74</v>
      </c>
    </row>
    <row r="291" spans="3:14" ht="12.75">
      <c r="C291" s="1">
        <v>718</v>
      </c>
      <c r="D291" s="3">
        <f t="shared" si="36"/>
        <v>6.589999999999939</v>
      </c>
      <c r="E291" s="1">
        <v>530</v>
      </c>
      <c r="F291" s="3">
        <f t="shared" si="35"/>
        <v>10.729999999999942</v>
      </c>
      <c r="M291" s="1">
        <f t="shared" si="34"/>
        <v>520</v>
      </c>
      <c r="N291" s="1">
        <v>32.8</v>
      </c>
    </row>
    <row r="292" spans="3:14" ht="12.75">
      <c r="C292" s="1">
        <v>720</v>
      </c>
      <c r="D292" s="3">
        <f aca="true" t="shared" si="37" ref="D292:D303">D291+0.01</f>
        <v>6.599999999999938</v>
      </c>
      <c r="E292" s="1">
        <v>530</v>
      </c>
      <c r="F292" s="3">
        <f t="shared" si="35"/>
        <v>10.739999999999942</v>
      </c>
      <c r="M292" s="1">
        <f t="shared" si="34"/>
        <v>521</v>
      </c>
      <c r="N292" s="1">
        <v>32.84</v>
      </c>
    </row>
    <row r="293" spans="3:14" ht="12.75">
      <c r="C293" s="1">
        <v>723</v>
      </c>
      <c r="D293" s="3">
        <f t="shared" si="37"/>
        <v>6.609999999999938</v>
      </c>
      <c r="E293" s="1">
        <v>531</v>
      </c>
      <c r="F293" s="3">
        <f t="shared" si="35"/>
        <v>10.749999999999941</v>
      </c>
      <c r="M293" s="1">
        <f t="shared" si="34"/>
        <v>522</v>
      </c>
      <c r="N293" s="1">
        <v>32.9</v>
      </c>
    </row>
    <row r="294" spans="3:14" ht="12.75">
      <c r="C294" s="1">
        <v>725</v>
      </c>
      <c r="D294" s="3">
        <f t="shared" si="37"/>
        <v>6.619999999999938</v>
      </c>
      <c r="E294" s="1">
        <v>531</v>
      </c>
      <c r="F294" s="3">
        <f t="shared" si="35"/>
        <v>10.759999999999941</v>
      </c>
      <c r="M294" s="1">
        <f t="shared" si="34"/>
        <v>523</v>
      </c>
      <c r="N294" s="1">
        <v>32.94</v>
      </c>
    </row>
    <row r="295" spans="3:14" ht="12.75">
      <c r="C295" s="1">
        <v>727</v>
      </c>
      <c r="D295" s="3">
        <f t="shared" si="37"/>
        <v>6.629999999999938</v>
      </c>
      <c r="E295" s="1">
        <v>532</v>
      </c>
      <c r="F295" s="3">
        <f t="shared" si="35"/>
        <v>10.769999999999941</v>
      </c>
      <c r="M295" s="1">
        <f t="shared" si="34"/>
        <v>524</v>
      </c>
      <c r="N295" s="1">
        <v>33</v>
      </c>
    </row>
    <row r="296" spans="3:14" ht="12.75">
      <c r="C296" s="1">
        <v>729</v>
      </c>
      <c r="D296" s="3">
        <f t="shared" si="37"/>
        <v>6.6399999999999375</v>
      </c>
      <c r="E296" s="1">
        <v>533</v>
      </c>
      <c r="F296" s="3">
        <f t="shared" si="35"/>
        <v>10.77999999999994</v>
      </c>
      <c r="M296" s="1">
        <f t="shared" si="34"/>
        <v>525</v>
      </c>
      <c r="N296" s="1">
        <v>33.04</v>
      </c>
    </row>
    <row r="297" spans="3:14" ht="12.75">
      <c r="C297" s="1">
        <v>732</v>
      </c>
      <c r="D297" s="3">
        <f t="shared" si="37"/>
        <v>6.649999999999937</v>
      </c>
      <c r="E297" s="1">
        <v>533</v>
      </c>
      <c r="F297" s="3">
        <f t="shared" si="35"/>
        <v>10.78999999999994</v>
      </c>
      <c r="M297" s="1">
        <f t="shared" si="34"/>
        <v>526</v>
      </c>
      <c r="N297" s="1">
        <v>33.1</v>
      </c>
    </row>
    <row r="298" spans="3:14" ht="12.75">
      <c r="C298" s="1">
        <v>734</v>
      </c>
      <c r="D298" s="3">
        <f t="shared" si="37"/>
        <v>6.659999999999937</v>
      </c>
      <c r="E298" s="1">
        <v>534</v>
      </c>
      <c r="F298" s="3">
        <f t="shared" si="35"/>
        <v>10.79999999999994</v>
      </c>
      <c r="M298" s="1">
        <f t="shared" si="34"/>
        <v>527</v>
      </c>
      <c r="N298" s="1">
        <v>33.14</v>
      </c>
    </row>
    <row r="299" spans="3:14" ht="12.75">
      <c r="C299" s="1">
        <v>736</v>
      </c>
      <c r="D299" s="3">
        <f t="shared" si="37"/>
        <v>6.669999999999937</v>
      </c>
      <c r="E299" s="1">
        <v>534</v>
      </c>
      <c r="F299" s="3">
        <f t="shared" si="35"/>
        <v>10.80999999999994</v>
      </c>
      <c r="M299" s="1">
        <f t="shared" si="34"/>
        <v>528</v>
      </c>
      <c r="N299" s="1">
        <v>33.2</v>
      </c>
    </row>
    <row r="300" spans="3:14" ht="12.75">
      <c r="C300" s="1">
        <v>739</v>
      </c>
      <c r="D300" s="3">
        <f t="shared" si="37"/>
        <v>6.679999999999937</v>
      </c>
      <c r="E300" s="1">
        <v>535</v>
      </c>
      <c r="F300" s="3">
        <f t="shared" si="35"/>
        <v>10.81999999999994</v>
      </c>
      <c r="M300" s="1">
        <f t="shared" si="34"/>
        <v>529</v>
      </c>
      <c r="N300" s="1">
        <v>33.24</v>
      </c>
    </row>
    <row r="301" spans="3:14" ht="12.75">
      <c r="C301" s="1">
        <v>741</v>
      </c>
      <c r="D301" s="3">
        <f t="shared" si="37"/>
        <v>6.689999999999936</v>
      </c>
      <c r="E301" s="1">
        <v>536</v>
      </c>
      <c r="F301" s="3">
        <f t="shared" si="35"/>
        <v>10.82999999999994</v>
      </c>
      <c r="M301" s="1">
        <f t="shared" si="34"/>
        <v>530</v>
      </c>
      <c r="N301" s="1">
        <v>33.3</v>
      </c>
    </row>
    <row r="302" spans="3:14" ht="12.75">
      <c r="C302" s="1">
        <v>743</v>
      </c>
      <c r="D302" s="3">
        <f t="shared" si="37"/>
        <v>6.699999999999936</v>
      </c>
      <c r="E302" s="1">
        <v>536</v>
      </c>
      <c r="F302" s="3">
        <f t="shared" si="35"/>
        <v>10.83999999999994</v>
      </c>
      <c r="M302" s="1">
        <f t="shared" si="34"/>
        <v>531</v>
      </c>
      <c r="N302" s="1">
        <v>33.34</v>
      </c>
    </row>
    <row r="303" spans="3:14" ht="12.75">
      <c r="C303" s="1">
        <v>746</v>
      </c>
      <c r="D303" s="3">
        <f t="shared" si="37"/>
        <v>6.709999999999936</v>
      </c>
      <c r="E303" s="1">
        <v>537</v>
      </c>
      <c r="F303" s="3">
        <f t="shared" si="35"/>
        <v>10.84999999999994</v>
      </c>
      <c r="M303" s="1">
        <f t="shared" si="34"/>
        <v>532</v>
      </c>
      <c r="N303" s="1">
        <v>33.4</v>
      </c>
    </row>
    <row r="304" spans="5:14" ht="12.75">
      <c r="E304" s="1">
        <v>537</v>
      </c>
      <c r="F304" s="3">
        <f t="shared" si="35"/>
        <v>10.859999999999939</v>
      </c>
      <c r="M304" s="1">
        <f t="shared" si="34"/>
        <v>533</v>
      </c>
      <c r="N304" s="1">
        <v>33.44</v>
      </c>
    </row>
    <row r="305" spans="5:14" ht="12.75">
      <c r="E305" s="1">
        <v>538</v>
      </c>
      <c r="F305" s="3">
        <f t="shared" si="35"/>
        <v>10.869999999999939</v>
      </c>
      <c r="M305" s="1">
        <f t="shared" si="34"/>
        <v>534</v>
      </c>
      <c r="N305" s="1">
        <v>33.5</v>
      </c>
    </row>
    <row r="306" spans="5:14" ht="12.75">
      <c r="E306" s="1">
        <v>539</v>
      </c>
      <c r="F306" s="3">
        <f t="shared" si="35"/>
        <v>10.879999999999939</v>
      </c>
      <c r="M306" s="1">
        <f t="shared" si="34"/>
        <v>535</v>
      </c>
      <c r="N306" s="1">
        <v>33.54</v>
      </c>
    </row>
    <row r="307" spans="5:14" ht="12.75">
      <c r="E307" s="1">
        <v>539</v>
      </c>
      <c r="F307" s="3">
        <f t="shared" si="35"/>
        <v>10.889999999999938</v>
      </c>
      <c r="M307" s="1">
        <f t="shared" si="34"/>
        <v>536</v>
      </c>
      <c r="N307" s="1">
        <v>33.6</v>
      </c>
    </row>
    <row r="308" spans="5:14" ht="12.75">
      <c r="E308" s="1">
        <v>540</v>
      </c>
      <c r="F308" s="3">
        <f t="shared" si="35"/>
        <v>10.899999999999938</v>
      </c>
      <c r="M308" s="1">
        <f t="shared" si="34"/>
        <v>537</v>
      </c>
      <c r="N308" s="1">
        <v>33.64</v>
      </c>
    </row>
    <row r="309" spans="5:14" ht="12.75">
      <c r="E309" s="1">
        <v>540</v>
      </c>
      <c r="F309" s="3">
        <f t="shared" si="35"/>
        <v>10.909999999999938</v>
      </c>
      <c r="M309" s="1">
        <f t="shared" si="34"/>
        <v>538</v>
      </c>
      <c r="N309" s="1">
        <v>33.7</v>
      </c>
    </row>
    <row r="310" spans="5:14" ht="12.75">
      <c r="E310" s="1">
        <v>541</v>
      </c>
      <c r="F310" s="3">
        <f t="shared" si="35"/>
        <v>10.919999999999938</v>
      </c>
      <c r="M310" s="1">
        <f t="shared" si="34"/>
        <v>539</v>
      </c>
      <c r="N310" s="1">
        <v>33.74</v>
      </c>
    </row>
    <row r="311" spans="5:14" ht="12.75">
      <c r="E311" s="1">
        <v>542</v>
      </c>
      <c r="F311" s="3">
        <f t="shared" si="35"/>
        <v>10.929999999999938</v>
      </c>
      <c r="M311" s="1">
        <f t="shared" si="34"/>
        <v>540</v>
      </c>
      <c r="N311" s="1">
        <v>33.8</v>
      </c>
    </row>
    <row r="312" spans="5:14" ht="12.75">
      <c r="E312" s="1">
        <v>542</v>
      </c>
      <c r="F312" s="3">
        <f t="shared" si="35"/>
        <v>10.939999999999937</v>
      </c>
      <c r="M312" s="1">
        <f t="shared" si="34"/>
        <v>541</v>
      </c>
      <c r="N312" s="1">
        <v>33.84</v>
      </c>
    </row>
    <row r="313" spans="5:14" ht="12.75">
      <c r="E313" s="1">
        <v>543</v>
      </c>
      <c r="F313" s="3">
        <f t="shared" si="35"/>
        <v>10.949999999999937</v>
      </c>
      <c r="M313" s="1">
        <f t="shared" si="34"/>
        <v>542</v>
      </c>
      <c r="N313" s="1">
        <v>33.9</v>
      </c>
    </row>
    <row r="314" spans="5:14" ht="12.75">
      <c r="E314" s="1">
        <v>543</v>
      </c>
      <c r="F314" s="3">
        <f t="shared" si="35"/>
        <v>10.959999999999937</v>
      </c>
      <c r="M314" s="1">
        <f t="shared" si="34"/>
        <v>543</v>
      </c>
      <c r="N314" s="1">
        <v>33.94</v>
      </c>
    </row>
    <row r="315" spans="5:14" ht="12.75">
      <c r="E315" s="1">
        <v>544</v>
      </c>
      <c r="F315" s="3">
        <f t="shared" si="35"/>
        <v>10.969999999999937</v>
      </c>
      <c r="M315" s="1">
        <f t="shared" si="34"/>
        <v>544</v>
      </c>
      <c r="N315" s="1">
        <v>34</v>
      </c>
    </row>
    <row r="316" spans="5:14" ht="12.75">
      <c r="E316" s="1">
        <v>545</v>
      </c>
      <c r="F316" s="3">
        <f t="shared" si="35"/>
        <v>10.979999999999936</v>
      </c>
      <c r="M316" s="1">
        <f t="shared" si="34"/>
        <v>545</v>
      </c>
      <c r="N316" s="1">
        <v>34.06</v>
      </c>
    </row>
    <row r="317" spans="5:14" ht="12.75">
      <c r="E317" s="1">
        <v>545</v>
      </c>
      <c r="F317" s="3">
        <f t="shared" si="35"/>
        <v>10.989999999999936</v>
      </c>
      <c r="M317" s="1">
        <f t="shared" si="34"/>
        <v>546</v>
      </c>
      <c r="N317" s="1">
        <v>34.1</v>
      </c>
    </row>
    <row r="318" spans="5:14" ht="12.75">
      <c r="E318" s="1">
        <v>546</v>
      </c>
      <c r="F318" s="3">
        <f t="shared" si="35"/>
        <v>10.999999999999936</v>
      </c>
      <c r="M318" s="1">
        <f t="shared" si="34"/>
        <v>547</v>
      </c>
      <c r="N318" s="1">
        <v>34.16</v>
      </c>
    </row>
    <row r="319" spans="13:14" ht="12.75">
      <c r="M319" s="1">
        <f t="shared" si="34"/>
        <v>548</v>
      </c>
      <c r="N319" s="1">
        <v>34.2</v>
      </c>
    </row>
    <row r="320" spans="13:14" ht="12.75">
      <c r="M320" s="1">
        <f t="shared" si="34"/>
        <v>549</v>
      </c>
      <c r="N320" s="1">
        <v>34.26</v>
      </c>
    </row>
    <row r="321" spans="13:14" ht="12.75">
      <c r="M321" s="1">
        <f t="shared" si="34"/>
        <v>550</v>
      </c>
      <c r="N321" s="1">
        <v>34.3</v>
      </c>
    </row>
    <row r="322" spans="13:14" ht="12.75">
      <c r="M322" s="1">
        <f t="shared" si="34"/>
        <v>551</v>
      </c>
      <c r="N322" s="1">
        <v>34.36</v>
      </c>
    </row>
    <row r="323" spans="13:14" ht="12.75">
      <c r="M323" s="1">
        <f t="shared" si="34"/>
        <v>552</v>
      </c>
      <c r="N323" s="1">
        <v>34.4</v>
      </c>
    </row>
    <row r="324" spans="13:14" ht="12.75">
      <c r="M324" s="1">
        <f t="shared" si="34"/>
        <v>553</v>
      </c>
      <c r="N324" s="1">
        <v>34.46</v>
      </c>
    </row>
    <row r="325" spans="13:14" ht="12.75">
      <c r="M325" s="1">
        <f t="shared" si="34"/>
        <v>554</v>
      </c>
      <c r="N325" s="1">
        <v>34.5</v>
      </c>
    </row>
    <row r="326" spans="13:14" ht="12.75">
      <c r="M326" s="1">
        <f t="shared" si="34"/>
        <v>555</v>
      </c>
      <c r="N326" s="1">
        <v>34.56</v>
      </c>
    </row>
    <row r="327" spans="13:14" ht="12.75">
      <c r="M327" s="1">
        <f aca="true" t="shared" si="38" ref="M327:M347">M326+1</f>
        <v>556</v>
      </c>
      <c r="N327" s="1">
        <v>34.6</v>
      </c>
    </row>
    <row r="328" spans="13:14" ht="12.75">
      <c r="M328" s="1">
        <f t="shared" si="38"/>
        <v>557</v>
      </c>
      <c r="N328" s="1">
        <v>34.66</v>
      </c>
    </row>
    <row r="329" spans="13:14" ht="12.75">
      <c r="M329" s="1">
        <f t="shared" si="38"/>
        <v>558</v>
      </c>
      <c r="N329" s="1">
        <v>34.7</v>
      </c>
    </row>
    <row r="330" spans="13:14" ht="12.75">
      <c r="M330" s="1">
        <f t="shared" si="38"/>
        <v>559</v>
      </c>
      <c r="N330" s="1">
        <v>34.76</v>
      </c>
    </row>
    <row r="331" spans="13:14" ht="12.75">
      <c r="M331" s="1">
        <f t="shared" si="38"/>
        <v>560</v>
      </c>
      <c r="N331" s="1">
        <v>34.8</v>
      </c>
    </row>
    <row r="332" spans="13:14" ht="12.75">
      <c r="M332" s="1">
        <f t="shared" si="38"/>
        <v>561</v>
      </c>
      <c r="N332" s="1">
        <v>34.86</v>
      </c>
    </row>
    <row r="333" spans="13:14" ht="12.75">
      <c r="M333" s="1">
        <f t="shared" si="38"/>
        <v>562</v>
      </c>
      <c r="N333" s="1">
        <v>34.9</v>
      </c>
    </row>
    <row r="334" spans="13:14" ht="12.75">
      <c r="M334" s="1">
        <f t="shared" si="38"/>
        <v>563</v>
      </c>
      <c r="N334" s="1">
        <v>34.96</v>
      </c>
    </row>
    <row r="335" spans="13:14" ht="12.75">
      <c r="M335" s="1">
        <f t="shared" si="38"/>
        <v>564</v>
      </c>
      <c r="N335" s="1">
        <v>35</v>
      </c>
    </row>
    <row r="336" spans="13:14" ht="12.75">
      <c r="M336" s="1">
        <f t="shared" si="38"/>
        <v>565</v>
      </c>
      <c r="N336" s="1">
        <v>35.06</v>
      </c>
    </row>
    <row r="337" spans="13:14" ht="12.75">
      <c r="M337" s="1">
        <f t="shared" si="38"/>
        <v>566</v>
      </c>
      <c r="N337" s="1">
        <v>35.1</v>
      </c>
    </row>
    <row r="338" spans="13:14" ht="12.75">
      <c r="M338" s="1">
        <f t="shared" si="38"/>
        <v>567</v>
      </c>
      <c r="N338" s="1">
        <v>35.16</v>
      </c>
    </row>
    <row r="339" spans="13:14" ht="12.75">
      <c r="M339" s="1">
        <f t="shared" si="38"/>
        <v>568</v>
      </c>
      <c r="N339" s="1">
        <v>35.2</v>
      </c>
    </row>
    <row r="340" spans="13:14" ht="12.75">
      <c r="M340" s="1">
        <f t="shared" si="38"/>
        <v>569</v>
      </c>
      <c r="N340" s="1">
        <v>35.26</v>
      </c>
    </row>
    <row r="341" spans="13:14" ht="12.75">
      <c r="M341" s="1">
        <f t="shared" si="38"/>
        <v>570</v>
      </c>
      <c r="N341" s="1">
        <v>35.3</v>
      </c>
    </row>
    <row r="342" spans="13:14" ht="12.75">
      <c r="M342" s="1">
        <f t="shared" si="38"/>
        <v>571</v>
      </c>
      <c r="N342" s="1">
        <v>35.36</v>
      </c>
    </row>
    <row r="343" spans="13:14" ht="12.75">
      <c r="M343" s="1">
        <f t="shared" si="38"/>
        <v>572</v>
      </c>
      <c r="N343" s="1">
        <v>35.4</v>
      </c>
    </row>
    <row r="344" spans="13:14" ht="12.75">
      <c r="M344" s="1">
        <f t="shared" si="38"/>
        <v>573</v>
      </c>
      <c r="N344" s="1">
        <v>35.44</v>
      </c>
    </row>
    <row r="345" spans="13:14" ht="12.75">
      <c r="M345" s="1">
        <f t="shared" si="38"/>
        <v>574</v>
      </c>
      <c r="N345" s="1">
        <v>35.5</v>
      </c>
    </row>
    <row r="346" spans="13:14" ht="12.75">
      <c r="M346" s="1">
        <f t="shared" si="38"/>
        <v>575</v>
      </c>
      <c r="N346" s="1">
        <v>35.54</v>
      </c>
    </row>
    <row r="347" spans="13:14" ht="12.75">
      <c r="M347" s="1">
        <f t="shared" si="38"/>
        <v>576</v>
      </c>
      <c r="N347" s="1">
        <v>35.6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6.57421875" style="21" customWidth="1"/>
    <col min="2" max="14" width="6.7109375" style="0" customWidth="1"/>
  </cols>
  <sheetData>
    <row r="1" spans="2:15" ht="18">
      <c r="B1" s="24">
        <v>1.4</v>
      </c>
      <c r="C1" s="24">
        <v>1.6</v>
      </c>
      <c r="D1" s="24">
        <v>1.8</v>
      </c>
      <c r="E1" s="24">
        <v>2</v>
      </c>
      <c r="F1" s="24">
        <v>2.2</v>
      </c>
      <c r="G1" s="24">
        <v>2.3</v>
      </c>
      <c r="H1" s="24">
        <v>2.4</v>
      </c>
      <c r="I1" s="24">
        <v>2.5</v>
      </c>
      <c r="J1" s="24">
        <v>2.6</v>
      </c>
      <c r="K1" s="24">
        <v>2.7</v>
      </c>
      <c r="L1" s="24">
        <v>2.8</v>
      </c>
      <c r="M1" s="24">
        <v>2.9</v>
      </c>
      <c r="N1" s="24">
        <v>3</v>
      </c>
      <c r="O1" s="24"/>
    </row>
    <row r="2" spans="2:5" ht="18">
      <c r="B2" s="20"/>
      <c r="C2" s="20"/>
      <c r="D2" s="20"/>
      <c r="E2" s="20"/>
    </row>
    <row r="3" spans="1:14" ht="23.25">
      <c r="A3" s="22" t="s">
        <v>393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3.25">
      <c r="A4" s="22" t="s">
        <v>431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23.25">
      <c r="A5" s="22" t="s">
        <v>432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3.25">
      <c r="A6" s="22" t="s">
        <v>433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3.25">
      <c r="A7" s="22" t="s">
        <v>434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23.25">
      <c r="A8" s="22" t="s">
        <v>435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23.25">
      <c r="A9" s="22" t="s">
        <v>436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23.25">
      <c r="A10" s="22" t="s">
        <v>437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3.25">
      <c r="A11" s="22" t="s">
        <v>405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3.25">
      <c r="A12" s="22" t="s">
        <v>438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3.25">
      <c r="A13" s="22" t="s">
        <v>439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3.25">
      <c r="A14" s="22" t="s">
        <v>409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3.25">
      <c r="A15" s="22" t="s">
        <v>440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3.25">
      <c r="A16" s="22" t="s">
        <v>441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3.25">
      <c r="A17" s="22" t="s">
        <v>442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3.25">
      <c r="A18" s="22" t="s">
        <v>443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3.25">
      <c r="A19" s="22" t="s">
        <v>444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3.25">
      <c r="A20" s="22" t="s">
        <v>445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&amp;CKõrgus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52"/>
  <sheetViews>
    <sheetView zoomScalePageLayoutView="0" workbookViewId="0" topLeftCell="A1">
      <selection activeCell="B352" sqref="A1:B352"/>
    </sheetView>
  </sheetViews>
  <sheetFormatPr defaultColWidth="9.140625" defaultRowHeight="12.75"/>
  <sheetData>
    <row r="1" spans="1:2" ht="12.75">
      <c r="A1" s="3">
        <f aca="true" t="shared" si="0" ref="A1:A50">A2-0.01</f>
        <v>10.990000000000022</v>
      </c>
      <c r="B1" s="1">
        <v>863</v>
      </c>
    </row>
    <row r="2" spans="1:2" ht="12.75">
      <c r="A2" s="3">
        <f t="shared" si="0"/>
        <v>11.000000000000021</v>
      </c>
      <c r="B2" s="1">
        <v>861</v>
      </c>
    </row>
    <row r="3" spans="1:2" ht="12.75">
      <c r="A3" s="3">
        <f t="shared" si="0"/>
        <v>11.010000000000021</v>
      </c>
      <c r="B3" s="1">
        <v>858</v>
      </c>
    </row>
    <row r="4" spans="1:2" ht="12.75">
      <c r="A4" s="3">
        <f t="shared" si="0"/>
        <v>11.020000000000021</v>
      </c>
      <c r="B4" s="1">
        <v>856</v>
      </c>
    </row>
    <row r="5" spans="1:2" ht="12.75">
      <c r="A5" s="3">
        <f t="shared" si="0"/>
        <v>11.03000000000002</v>
      </c>
      <c r="B5" s="1">
        <v>854</v>
      </c>
    </row>
    <row r="6" spans="1:2" ht="12.75">
      <c r="A6" s="3">
        <f t="shared" si="0"/>
        <v>11.04000000000002</v>
      </c>
      <c r="B6" s="1">
        <v>852</v>
      </c>
    </row>
    <row r="7" spans="1:2" ht="12.75">
      <c r="A7" s="3">
        <f t="shared" si="0"/>
        <v>11.05000000000002</v>
      </c>
      <c r="B7" s="1">
        <v>850</v>
      </c>
    </row>
    <row r="8" spans="1:2" ht="12.75">
      <c r="A8" s="3">
        <f t="shared" si="0"/>
        <v>11.06000000000002</v>
      </c>
      <c r="B8" s="1">
        <v>847</v>
      </c>
    </row>
    <row r="9" spans="1:2" ht="12.75">
      <c r="A9" s="3">
        <f t="shared" si="0"/>
        <v>11.07000000000002</v>
      </c>
      <c r="B9" s="1">
        <v>845</v>
      </c>
    </row>
    <row r="10" spans="1:2" ht="12.75">
      <c r="A10" s="3">
        <f t="shared" si="0"/>
        <v>11.08000000000002</v>
      </c>
      <c r="B10" s="1">
        <v>843</v>
      </c>
    </row>
    <row r="11" spans="1:2" ht="12.75">
      <c r="A11" s="3">
        <f t="shared" si="0"/>
        <v>11.09000000000002</v>
      </c>
      <c r="B11" s="1">
        <v>841</v>
      </c>
    </row>
    <row r="12" spans="1:2" ht="12.75">
      <c r="A12" s="3">
        <f t="shared" si="0"/>
        <v>11.10000000000002</v>
      </c>
      <c r="B12" s="1">
        <v>838</v>
      </c>
    </row>
    <row r="13" spans="1:2" ht="12.75">
      <c r="A13" s="3">
        <f t="shared" si="0"/>
        <v>11.110000000000019</v>
      </c>
      <c r="B13" s="1">
        <v>836</v>
      </c>
    </row>
    <row r="14" spans="1:2" ht="12.75">
      <c r="A14" s="3">
        <f t="shared" si="0"/>
        <v>11.120000000000019</v>
      </c>
      <c r="B14" s="1">
        <v>834</v>
      </c>
    </row>
    <row r="15" spans="1:2" ht="12.75">
      <c r="A15" s="3">
        <f t="shared" si="0"/>
        <v>11.130000000000019</v>
      </c>
      <c r="B15" s="1">
        <v>832</v>
      </c>
    </row>
    <row r="16" spans="1:2" ht="12.75">
      <c r="A16" s="3">
        <f t="shared" si="0"/>
        <v>11.140000000000018</v>
      </c>
      <c r="B16" s="1">
        <v>830</v>
      </c>
    </row>
    <row r="17" spans="1:2" ht="12.75">
      <c r="A17" s="3">
        <f t="shared" si="0"/>
        <v>11.150000000000018</v>
      </c>
      <c r="B17" s="1">
        <v>827</v>
      </c>
    </row>
    <row r="18" spans="1:2" ht="12.75">
      <c r="A18" s="3">
        <f t="shared" si="0"/>
        <v>11.160000000000018</v>
      </c>
      <c r="B18" s="1">
        <v>825</v>
      </c>
    </row>
    <row r="19" spans="1:2" ht="12.75">
      <c r="A19" s="3">
        <f t="shared" si="0"/>
        <v>11.170000000000018</v>
      </c>
      <c r="B19" s="1">
        <v>823</v>
      </c>
    </row>
    <row r="20" spans="1:2" ht="12.75">
      <c r="A20" s="3">
        <f t="shared" si="0"/>
        <v>11.180000000000017</v>
      </c>
      <c r="B20" s="1">
        <v>821</v>
      </c>
    </row>
    <row r="21" spans="1:2" ht="12.75">
      <c r="A21" s="3">
        <f t="shared" si="0"/>
        <v>11.190000000000017</v>
      </c>
      <c r="B21" s="1">
        <v>819</v>
      </c>
    </row>
    <row r="22" spans="1:2" ht="12.75">
      <c r="A22" s="3">
        <f t="shared" si="0"/>
        <v>11.200000000000017</v>
      </c>
      <c r="B22" s="1">
        <v>817</v>
      </c>
    </row>
    <row r="23" spans="1:2" ht="12.75">
      <c r="A23" s="3">
        <f t="shared" si="0"/>
        <v>11.210000000000017</v>
      </c>
      <c r="B23" s="1">
        <v>814</v>
      </c>
    </row>
    <row r="24" spans="1:2" ht="12.75">
      <c r="A24" s="3">
        <f t="shared" si="0"/>
        <v>11.220000000000017</v>
      </c>
      <c r="B24" s="1">
        <v>812</v>
      </c>
    </row>
    <row r="25" spans="1:2" ht="12.75">
      <c r="A25" s="3">
        <f t="shared" si="0"/>
        <v>11.230000000000016</v>
      </c>
      <c r="B25" s="1">
        <v>810</v>
      </c>
    </row>
    <row r="26" spans="1:2" ht="12.75">
      <c r="A26" s="3">
        <f t="shared" si="0"/>
        <v>11.240000000000016</v>
      </c>
      <c r="B26" s="1">
        <v>808</v>
      </c>
    </row>
    <row r="27" spans="1:2" ht="12.75">
      <c r="A27" s="3">
        <f t="shared" si="0"/>
        <v>11.250000000000016</v>
      </c>
      <c r="B27" s="1">
        <v>806</v>
      </c>
    </row>
    <row r="28" spans="1:2" ht="12.75">
      <c r="A28" s="3">
        <f t="shared" si="0"/>
        <v>11.260000000000016</v>
      </c>
      <c r="B28" s="1">
        <v>804</v>
      </c>
    </row>
    <row r="29" spans="1:2" ht="12.75">
      <c r="A29" s="3">
        <f t="shared" si="0"/>
        <v>11.270000000000016</v>
      </c>
      <c r="B29" s="1">
        <v>801</v>
      </c>
    </row>
    <row r="30" spans="1:2" ht="12.75">
      <c r="A30" s="3">
        <f t="shared" si="0"/>
        <v>11.280000000000015</v>
      </c>
      <c r="B30" s="1">
        <v>799</v>
      </c>
    </row>
    <row r="31" spans="1:2" ht="12.75">
      <c r="A31" s="3">
        <f t="shared" si="0"/>
        <v>11.290000000000015</v>
      </c>
      <c r="B31" s="1">
        <v>797</v>
      </c>
    </row>
    <row r="32" spans="1:2" ht="12.75">
      <c r="A32" s="3">
        <f t="shared" si="0"/>
        <v>11.300000000000015</v>
      </c>
      <c r="B32" s="1">
        <v>795</v>
      </c>
    </row>
    <row r="33" spans="1:2" ht="12.75">
      <c r="A33" s="3">
        <f t="shared" si="0"/>
        <v>11.310000000000015</v>
      </c>
      <c r="B33" s="1">
        <v>793</v>
      </c>
    </row>
    <row r="34" spans="1:2" ht="12.75">
      <c r="A34" s="3">
        <f t="shared" si="0"/>
        <v>11.320000000000014</v>
      </c>
      <c r="B34" s="1">
        <v>791</v>
      </c>
    </row>
    <row r="35" spans="1:2" ht="12.75">
      <c r="A35" s="3">
        <f t="shared" si="0"/>
        <v>11.330000000000014</v>
      </c>
      <c r="B35" s="1">
        <v>789</v>
      </c>
    </row>
    <row r="36" spans="1:2" ht="12.75">
      <c r="A36" s="3">
        <f t="shared" si="0"/>
        <v>11.340000000000014</v>
      </c>
      <c r="B36" s="1">
        <v>786</v>
      </c>
    </row>
    <row r="37" spans="1:2" ht="12.75">
      <c r="A37" s="3">
        <f t="shared" si="0"/>
        <v>11.350000000000014</v>
      </c>
      <c r="B37" s="1">
        <v>784</v>
      </c>
    </row>
    <row r="38" spans="1:2" ht="12.75">
      <c r="A38" s="3">
        <f t="shared" si="0"/>
        <v>11.360000000000014</v>
      </c>
      <c r="B38" s="1">
        <v>782</v>
      </c>
    </row>
    <row r="39" spans="1:2" ht="12.75">
      <c r="A39" s="3">
        <f t="shared" si="0"/>
        <v>11.370000000000013</v>
      </c>
      <c r="B39" s="1">
        <v>780</v>
      </c>
    </row>
    <row r="40" spans="1:2" ht="12.75">
      <c r="A40" s="3">
        <f t="shared" si="0"/>
        <v>11.380000000000013</v>
      </c>
      <c r="B40" s="1">
        <v>778</v>
      </c>
    </row>
    <row r="41" spans="1:2" ht="12.75">
      <c r="A41" s="3">
        <f t="shared" si="0"/>
        <v>11.390000000000013</v>
      </c>
      <c r="B41" s="1">
        <v>776</v>
      </c>
    </row>
    <row r="42" spans="1:2" ht="12.75">
      <c r="A42" s="3">
        <f t="shared" si="0"/>
        <v>11.400000000000013</v>
      </c>
      <c r="B42" s="1">
        <v>774</v>
      </c>
    </row>
    <row r="43" spans="1:2" ht="12.75">
      <c r="A43" s="3">
        <f t="shared" si="0"/>
        <v>11.410000000000013</v>
      </c>
      <c r="B43" s="1">
        <v>771</v>
      </c>
    </row>
    <row r="44" spans="1:2" ht="12.75">
      <c r="A44" s="3">
        <f t="shared" si="0"/>
        <v>11.420000000000012</v>
      </c>
      <c r="B44" s="1">
        <v>769</v>
      </c>
    </row>
    <row r="45" spans="1:2" ht="12.75">
      <c r="A45" s="3">
        <f t="shared" si="0"/>
        <v>11.430000000000012</v>
      </c>
      <c r="B45" s="1">
        <v>767</v>
      </c>
    </row>
    <row r="46" spans="1:2" ht="12.75">
      <c r="A46" s="3">
        <f t="shared" si="0"/>
        <v>11.440000000000012</v>
      </c>
      <c r="B46" s="1">
        <v>765</v>
      </c>
    </row>
    <row r="47" spans="1:2" ht="12.75">
      <c r="A47" s="3">
        <f t="shared" si="0"/>
        <v>11.450000000000012</v>
      </c>
      <c r="B47" s="1">
        <v>763</v>
      </c>
    </row>
    <row r="48" spans="1:2" ht="12.75">
      <c r="A48" s="3">
        <f t="shared" si="0"/>
        <v>11.460000000000012</v>
      </c>
      <c r="B48" s="1">
        <v>761</v>
      </c>
    </row>
    <row r="49" spans="1:2" ht="12.75">
      <c r="A49" s="3">
        <f t="shared" si="0"/>
        <v>11.470000000000011</v>
      </c>
      <c r="B49" s="1">
        <v>759</v>
      </c>
    </row>
    <row r="50" spans="1:2" ht="12.75">
      <c r="A50" s="3">
        <f t="shared" si="0"/>
        <v>11.480000000000011</v>
      </c>
      <c r="B50" s="1">
        <v>757</v>
      </c>
    </row>
    <row r="51" spans="1:2" ht="12.75">
      <c r="A51" s="3">
        <f aca="true" t="shared" si="1" ref="A51:A98">A52-0.01</f>
        <v>11.49000000000001</v>
      </c>
      <c r="B51" s="1">
        <v>755</v>
      </c>
    </row>
    <row r="52" spans="1:2" ht="12.75">
      <c r="A52" s="3">
        <f t="shared" si="1"/>
        <v>11.50000000000001</v>
      </c>
      <c r="B52" s="1">
        <v>753</v>
      </c>
    </row>
    <row r="53" spans="1:2" ht="12.75">
      <c r="A53" s="3">
        <f t="shared" si="1"/>
        <v>11.51000000000001</v>
      </c>
      <c r="B53" s="1">
        <v>750</v>
      </c>
    </row>
    <row r="54" spans="1:2" ht="12.75">
      <c r="A54" s="3">
        <f t="shared" si="1"/>
        <v>11.52000000000001</v>
      </c>
      <c r="B54" s="1">
        <v>748</v>
      </c>
    </row>
    <row r="55" spans="1:2" ht="12.75">
      <c r="A55" s="3">
        <f t="shared" si="1"/>
        <v>11.53000000000001</v>
      </c>
      <c r="B55" s="1">
        <v>746</v>
      </c>
    </row>
    <row r="56" spans="1:2" ht="12.75">
      <c r="A56" s="3">
        <f t="shared" si="1"/>
        <v>11.54000000000001</v>
      </c>
      <c r="B56" s="1">
        <v>744</v>
      </c>
    </row>
    <row r="57" spans="1:2" ht="12.75">
      <c r="A57" s="3">
        <f t="shared" si="1"/>
        <v>11.55000000000001</v>
      </c>
      <c r="B57" s="1">
        <v>742</v>
      </c>
    </row>
    <row r="58" spans="1:2" ht="12.75">
      <c r="A58" s="3">
        <f t="shared" si="1"/>
        <v>11.56000000000001</v>
      </c>
      <c r="B58" s="1">
        <v>740</v>
      </c>
    </row>
    <row r="59" spans="1:2" ht="12.75">
      <c r="A59" s="3">
        <f t="shared" si="1"/>
        <v>11.57000000000001</v>
      </c>
      <c r="B59" s="1">
        <v>738</v>
      </c>
    </row>
    <row r="60" spans="1:2" ht="12.75">
      <c r="A60" s="3">
        <f t="shared" si="1"/>
        <v>11.580000000000009</v>
      </c>
      <c r="B60" s="1">
        <v>736</v>
      </c>
    </row>
    <row r="61" spans="1:2" ht="12.75">
      <c r="A61" s="3">
        <f t="shared" si="1"/>
        <v>11.590000000000009</v>
      </c>
      <c r="B61" s="1">
        <v>734</v>
      </c>
    </row>
    <row r="62" spans="1:2" ht="12.75">
      <c r="A62" s="3">
        <f t="shared" si="1"/>
        <v>11.600000000000009</v>
      </c>
      <c r="B62" s="1">
        <v>732</v>
      </c>
    </row>
    <row r="63" spans="1:2" ht="12.75">
      <c r="A63" s="3">
        <f t="shared" si="1"/>
        <v>11.610000000000008</v>
      </c>
      <c r="B63" s="1">
        <v>730</v>
      </c>
    </row>
    <row r="64" spans="1:2" ht="12.75">
      <c r="A64" s="3">
        <f t="shared" si="1"/>
        <v>11.620000000000008</v>
      </c>
      <c r="B64" s="1">
        <v>728</v>
      </c>
    </row>
    <row r="65" spans="1:2" ht="12.75">
      <c r="A65" s="3">
        <f t="shared" si="1"/>
        <v>11.630000000000008</v>
      </c>
      <c r="B65" s="1">
        <v>725</v>
      </c>
    </row>
    <row r="66" spans="1:2" ht="12.75">
      <c r="A66" s="3">
        <f t="shared" si="1"/>
        <v>11.640000000000008</v>
      </c>
      <c r="B66" s="1">
        <v>723</v>
      </c>
    </row>
    <row r="67" spans="1:2" ht="12.75">
      <c r="A67" s="3">
        <f t="shared" si="1"/>
        <v>11.650000000000007</v>
      </c>
      <c r="B67" s="1">
        <v>721</v>
      </c>
    </row>
    <row r="68" spans="1:2" ht="12.75">
      <c r="A68" s="3">
        <f t="shared" si="1"/>
        <v>11.660000000000007</v>
      </c>
      <c r="B68" s="1">
        <v>719</v>
      </c>
    </row>
    <row r="69" spans="1:2" ht="12.75">
      <c r="A69" s="3">
        <f t="shared" si="1"/>
        <v>11.670000000000007</v>
      </c>
      <c r="B69" s="1">
        <v>717</v>
      </c>
    </row>
    <row r="70" spans="1:2" ht="12.75">
      <c r="A70" s="3">
        <f t="shared" si="1"/>
        <v>11.680000000000007</v>
      </c>
      <c r="B70" s="1">
        <v>715</v>
      </c>
    </row>
    <row r="71" spans="1:2" ht="12.75">
      <c r="A71" s="3">
        <f t="shared" si="1"/>
        <v>11.690000000000007</v>
      </c>
      <c r="B71" s="1">
        <v>713</v>
      </c>
    </row>
    <row r="72" spans="1:2" ht="12.75">
      <c r="A72" s="3">
        <f t="shared" si="1"/>
        <v>11.700000000000006</v>
      </c>
      <c r="B72" s="1">
        <v>711</v>
      </c>
    </row>
    <row r="73" spans="1:2" ht="12.75">
      <c r="A73" s="3">
        <f t="shared" si="1"/>
        <v>11.710000000000006</v>
      </c>
      <c r="B73" s="1">
        <v>709</v>
      </c>
    </row>
    <row r="74" spans="1:2" ht="12.75">
      <c r="A74" s="3">
        <f t="shared" si="1"/>
        <v>11.720000000000006</v>
      </c>
      <c r="B74" s="1">
        <v>707</v>
      </c>
    </row>
    <row r="75" spans="1:2" ht="12.75">
      <c r="A75" s="3">
        <f t="shared" si="1"/>
        <v>11.730000000000006</v>
      </c>
      <c r="B75" s="1">
        <v>705</v>
      </c>
    </row>
    <row r="76" spans="1:2" ht="12.75">
      <c r="A76" s="3">
        <f t="shared" si="1"/>
        <v>11.740000000000006</v>
      </c>
      <c r="B76" s="1">
        <v>703</v>
      </c>
    </row>
    <row r="77" spans="1:2" ht="12.75">
      <c r="A77" s="3">
        <f t="shared" si="1"/>
        <v>11.750000000000005</v>
      </c>
      <c r="B77" s="1">
        <v>701</v>
      </c>
    </row>
    <row r="78" spans="1:2" ht="12.75">
      <c r="A78" s="3">
        <f t="shared" si="1"/>
        <v>11.760000000000005</v>
      </c>
      <c r="B78" s="1">
        <v>699</v>
      </c>
    </row>
    <row r="79" spans="1:2" ht="12.75">
      <c r="A79" s="3">
        <f t="shared" si="1"/>
        <v>11.770000000000005</v>
      </c>
      <c r="B79" s="1">
        <v>697</v>
      </c>
    </row>
    <row r="80" spans="1:2" ht="12.75">
      <c r="A80" s="3">
        <f t="shared" si="1"/>
        <v>11.780000000000005</v>
      </c>
      <c r="B80" s="1">
        <v>695</v>
      </c>
    </row>
    <row r="81" spans="1:2" ht="12.75">
      <c r="A81" s="3">
        <f t="shared" si="1"/>
        <v>11.790000000000004</v>
      </c>
      <c r="B81" s="1">
        <v>693</v>
      </c>
    </row>
    <row r="82" spans="1:2" ht="12.75">
      <c r="A82" s="3">
        <f t="shared" si="1"/>
        <v>11.800000000000004</v>
      </c>
      <c r="B82" s="1">
        <v>691</v>
      </c>
    </row>
    <row r="83" spans="1:2" ht="12.75">
      <c r="A83" s="3">
        <f t="shared" si="1"/>
        <v>11.810000000000004</v>
      </c>
      <c r="B83" s="1">
        <v>689</v>
      </c>
    </row>
    <row r="84" spans="1:2" ht="12.75">
      <c r="A84" s="3">
        <f t="shared" si="1"/>
        <v>11.820000000000004</v>
      </c>
      <c r="B84" s="1">
        <v>687</v>
      </c>
    </row>
    <row r="85" spans="1:2" ht="12.75">
      <c r="A85" s="3">
        <f t="shared" si="1"/>
        <v>11.830000000000004</v>
      </c>
      <c r="B85" s="1">
        <v>685</v>
      </c>
    </row>
    <row r="86" spans="1:2" ht="12.75">
      <c r="A86" s="3">
        <f t="shared" si="1"/>
        <v>11.840000000000003</v>
      </c>
      <c r="B86" s="1">
        <v>683</v>
      </c>
    </row>
    <row r="87" spans="1:2" ht="12.75">
      <c r="A87" s="3">
        <f t="shared" si="1"/>
        <v>11.850000000000003</v>
      </c>
      <c r="B87" s="1">
        <v>681</v>
      </c>
    </row>
    <row r="88" spans="1:2" ht="12.75">
      <c r="A88" s="3">
        <f t="shared" si="1"/>
        <v>11.860000000000003</v>
      </c>
      <c r="B88" s="1">
        <v>679</v>
      </c>
    </row>
    <row r="89" spans="1:2" ht="12.75">
      <c r="A89" s="3">
        <f t="shared" si="1"/>
        <v>11.870000000000003</v>
      </c>
      <c r="B89" s="1">
        <v>677</v>
      </c>
    </row>
    <row r="90" spans="1:2" ht="12.75">
      <c r="A90" s="3">
        <f t="shared" si="1"/>
        <v>11.880000000000003</v>
      </c>
      <c r="B90" s="1">
        <v>675</v>
      </c>
    </row>
    <row r="91" spans="1:2" ht="12.75">
      <c r="A91" s="3">
        <f t="shared" si="1"/>
        <v>11.890000000000002</v>
      </c>
      <c r="B91" s="1">
        <v>673</v>
      </c>
    </row>
    <row r="92" spans="1:2" ht="12.75">
      <c r="A92" s="3">
        <f t="shared" si="1"/>
        <v>11.900000000000002</v>
      </c>
      <c r="B92" s="1">
        <v>671</v>
      </c>
    </row>
    <row r="93" spans="1:2" ht="12.75">
      <c r="A93" s="3">
        <f t="shared" si="1"/>
        <v>11.910000000000002</v>
      </c>
      <c r="B93" s="1">
        <v>669</v>
      </c>
    </row>
    <row r="94" spans="1:2" ht="12.75">
      <c r="A94" s="3">
        <f t="shared" si="1"/>
        <v>11.920000000000002</v>
      </c>
      <c r="B94" s="1">
        <v>667</v>
      </c>
    </row>
    <row r="95" spans="1:2" ht="12.75">
      <c r="A95" s="3">
        <f t="shared" si="1"/>
        <v>11.930000000000001</v>
      </c>
      <c r="B95" s="1">
        <v>665</v>
      </c>
    </row>
    <row r="96" spans="1:2" ht="12.75">
      <c r="A96" s="3">
        <f t="shared" si="1"/>
        <v>11.940000000000001</v>
      </c>
      <c r="B96" s="1">
        <v>663</v>
      </c>
    </row>
    <row r="97" spans="1:2" ht="12.75">
      <c r="A97" s="3">
        <f t="shared" si="1"/>
        <v>11.950000000000001</v>
      </c>
      <c r="B97" s="1">
        <v>661</v>
      </c>
    </row>
    <row r="98" spans="1:2" ht="12.75">
      <c r="A98" s="3">
        <f t="shared" si="1"/>
        <v>11.96</v>
      </c>
      <c r="B98" s="1">
        <v>659</v>
      </c>
    </row>
    <row r="99" spans="1:2" ht="12.75">
      <c r="A99" s="3">
        <f>A100-0.01</f>
        <v>11.97</v>
      </c>
      <c r="B99" s="1">
        <v>657</v>
      </c>
    </row>
    <row r="100" spans="1:2" ht="12.75">
      <c r="A100" s="3">
        <f>A101-0.01</f>
        <v>11.98</v>
      </c>
      <c r="B100" s="1">
        <v>655</v>
      </c>
    </row>
    <row r="101" spans="1:2" ht="12.75">
      <c r="A101" s="3">
        <f>A102-0.01</f>
        <v>11.99</v>
      </c>
      <c r="B101" s="1">
        <v>653</v>
      </c>
    </row>
    <row r="102" spans="1:2" ht="12.75">
      <c r="A102" s="2">
        <v>12</v>
      </c>
      <c r="B102" s="1">
        <v>651</v>
      </c>
    </row>
    <row r="103" spans="1:2" ht="12.75">
      <c r="A103" s="3">
        <f>A102+0.01</f>
        <v>12.01</v>
      </c>
      <c r="B103" s="1">
        <v>649</v>
      </c>
    </row>
    <row r="104" spans="1:2" ht="12.75">
      <c r="A104" s="3">
        <f>A103+0.01</f>
        <v>12.02</v>
      </c>
      <c r="B104" s="1">
        <v>647</v>
      </c>
    </row>
    <row r="105" spans="1:2" ht="12.75">
      <c r="A105" s="3">
        <v>12.03</v>
      </c>
      <c r="B105" s="1">
        <v>645</v>
      </c>
    </row>
    <row r="106" spans="1:2" ht="12.75">
      <c r="A106" s="3">
        <f aca="true" t="shared" si="2" ref="A106:A169">A105+0.01</f>
        <v>12.04</v>
      </c>
      <c r="B106" s="1">
        <v>643</v>
      </c>
    </row>
    <row r="107" spans="1:2" ht="12.75">
      <c r="A107" s="3">
        <f t="shared" si="2"/>
        <v>12.049999999999999</v>
      </c>
      <c r="B107" s="1">
        <v>641</v>
      </c>
    </row>
    <row r="108" spans="1:2" ht="12.75">
      <c r="A108" s="3">
        <f t="shared" si="2"/>
        <v>12.059999999999999</v>
      </c>
      <c r="B108" s="1">
        <v>639</v>
      </c>
    </row>
    <row r="109" spans="1:2" ht="12.75">
      <c r="A109" s="3">
        <f t="shared" si="2"/>
        <v>12.069999999999999</v>
      </c>
      <c r="B109" s="1">
        <v>637</v>
      </c>
    </row>
    <row r="110" spans="1:2" ht="12.75">
      <c r="A110" s="3">
        <f t="shared" si="2"/>
        <v>12.079999999999998</v>
      </c>
      <c r="B110" s="1">
        <v>635</v>
      </c>
    </row>
    <row r="111" spans="1:2" ht="12.75">
      <c r="A111" s="3">
        <f t="shared" si="2"/>
        <v>12.089999999999998</v>
      </c>
      <c r="B111" s="1">
        <v>633</v>
      </c>
    </row>
    <row r="112" spans="1:2" ht="12.75">
      <c r="A112" s="3">
        <f t="shared" si="2"/>
        <v>12.099999999999998</v>
      </c>
      <c r="B112" s="1">
        <v>631</v>
      </c>
    </row>
    <row r="113" spans="1:2" ht="12.75">
      <c r="A113" s="3">
        <f t="shared" si="2"/>
        <v>12.109999999999998</v>
      </c>
      <c r="B113" s="1">
        <v>629</v>
      </c>
    </row>
    <row r="114" spans="1:2" ht="12.75">
      <c r="A114" s="3">
        <f t="shared" si="2"/>
        <v>12.119999999999997</v>
      </c>
      <c r="B114" s="1">
        <v>628</v>
      </c>
    </row>
    <row r="115" spans="1:2" ht="12.75">
      <c r="A115" s="3">
        <f t="shared" si="2"/>
        <v>12.129999999999997</v>
      </c>
      <c r="B115" s="1">
        <v>626</v>
      </c>
    </row>
    <row r="116" spans="1:2" ht="12.75">
      <c r="A116" s="3">
        <f t="shared" si="2"/>
        <v>12.139999999999997</v>
      </c>
      <c r="B116" s="1">
        <v>624</v>
      </c>
    </row>
    <row r="117" spans="1:2" ht="12.75">
      <c r="A117" s="3">
        <f t="shared" si="2"/>
        <v>12.149999999999997</v>
      </c>
      <c r="B117" s="1">
        <v>622</v>
      </c>
    </row>
    <row r="118" spans="1:2" ht="12.75">
      <c r="A118" s="3">
        <f t="shared" si="2"/>
        <v>12.159999999999997</v>
      </c>
      <c r="B118" s="1">
        <v>620</v>
      </c>
    </row>
    <row r="119" spans="1:2" ht="12.75">
      <c r="A119" s="3">
        <f t="shared" si="2"/>
        <v>12.169999999999996</v>
      </c>
      <c r="B119" s="1">
        <v>618</v>
      </c>
    </row>
    <row r="120" spans="1:2" ht="12.75">
      <c r="A120" s="3">
        <f t="shared" si="2"/>
        <v>12.179999999999996</v>
      </c>
      <c r="B120" s="1">
        <v>616</v>
      </c>
    </row>
    <row r="121" spans="1:2" ht="12.75">
      <c r="A121" s="3">
        <f t="shared" si="2"/>
        <v>12.189999999999996</v>
      </c>
      <c r="B121" s="1">
        <v>614</v>
      </c>
    </row>
    <row r="122" spans="1:2" ht="12.75">
      <c r="A122" s="3">
        <f t="shared" si="2"/>
        <v>12.199999999999996</v>
      </c>
      <c r="B122" s="1">
        <v>612</v>
      </c>
    </row>
    <row r="123" spans="1:2" ht="12.75">
      <c r="A123" s="3">
        <f t="shared" si="2"/>
        <v>12.209999999999996</v>
      </c>
      <c r="B123" s="1">
        <v>610</v>
      </c>
    </row>
    <row r="124" spans="1:2" ht="12.75">
      <c r="A124" s="3">
        <f t="shared" si="2"/>
        <v>12.219999999999995</v>
      </c>
      <c r="B124" s="1">
        <v>608</v>
      </c>
    </row>
    <row r="125" spans="1:2" ht="12.75">
      <c r="A125" s="3">
        <f t="shared" si="2"/>
        <v>12.229999999999995</v>
      </c>
      <c r="B125" s="1">
        <v>606</v>
      </c>
    </row>
    <row r="126" spans="1:2" ht="12.75">
      <c r="A126" s="3">
        <f t="shared" si="2"/>
        <v>12.239999999999995</v>
      </c>
      <c r="B126" s="1">
        <v>605</v>
      </c>
    </row>
    <row r="127" spans="1:2" ht="12.75">
      <c r="A127" s="3">
        <f t="shared" si="2"/>
        <v>12.249999999999995</v>
      </c>
      <c r="B127" s="1">
        <v>603</v>
      </c>
    </row>
    <row r="128" spans="1:2" ht="12.75">
      <c r="A128" s="3">
        <f t="shared" si="2"/>
        <v>12.259999999999994</v>
      </c>
      <c r="B128" s="1">
        <v>601</v>
      </c>
    </row>
    <row r="129" spans="1:2" ht="12.75">
      <c r="A129" s="3">
        <f t="shared" si="2"/>
        <v>12.269999999999994</v>
      </c>
      <c r="B129" s="1">
        <v>599</v>
      </c>
    </row>
    <row r="130" spans="1:2" ht="12.75">
      <c r="A130" s="3">
        <f t="shared" si="2"/>
        <v>12.279999999999994</v>
      </c>
      <c r="B130" s="1">
        <v>597</v>
      </c>
    </row>
    <row r="131" spans="1:2" ht="12.75">
      <c r="A131" s="3">
        <f t="shared" si="2"/>
        <v>12.289999999999994</v>
      </c>
      <c r="B131" s="1">
        <v>595</v>
      </c>
    </row>
    <row r="132" spans="1:2" ht="12.75">
      <c r="A132" s="3">
        <f t="shared" si="2"/>
        <v>12.299999999999994</v>
      </c>
      <c r="B132" s="1">
        <v>593</v>
      </c>
    </row>
    <row r="133" spans="1:2" ht="12.75">
      <c r="A133" s="3">
        <f t="shared" si="2"/>
        <v>12.309999999999993</v>
      </c>
      <c r="B133" s="1">
        <v>591</v>
      </c>
    </row>
    <row r="134" spans="1:2" ht="12.75">
      <c r="A134" s="3">
        <f t="shared" si="2"/>
        <v>12.319999999999993</v>
      </c>
      <c r="B134" s="1">
        <v>589</v>
      </c>
    </row>
    <row r="135" spans="1:2" ht="12.75">
      <c r="A135" s="3">
        <f t="shared" si="2"/>
        <v>12.329999999999993</v>
      </c>
      <c r="B135" s="1">
        <v>588</v>
      </c>
    </row>
    <row r="136" spans="1:2" ht="12.75">
      <c r="A136" s="3">
        <f t="shared" si="2"/>
        <v>12.339999999999993</v>
      </c>
      <c r="B136" s="1">
        <v>586</v>
      </c>
    </row>
    <row r="137" spans="1:2" ht="12.75">
      <c r="A137" s="3">
        <f t="shared" si="2"/>
        <v>12.349999999999993</v>
      </c>
      <c r="B137" s="1">
        <v>584</v>
      </c>
    </row>
    <row r="138" spans="1:2" ht="12.75">
      <c r="A138" s="3">
        <f t="shared" si="2"/>
        <v>12.359999999999992</v>
      </c>
      <c r="B138" s="1">
        <v>582</v>
      </c>
    </row>
    <row r="139" spans="1:2" ht="12.75">
      <c r="A139" s="3">
        <f t="shared" si="2"/>
        <v>12.369999999999992</v>
      </c>
      <c r="B139" s="1">
        <v>580</v>
      </c>
    </row>
    <row r="140" spans="1:2" ht="12.75">
      <c r="A140" s="3">
        <f t="shared" si="2"/>
        <v>12.379999999999992</v>
      </c>
      <c r="B140" s="1">
        <v>578</v>
      </c>
    </row>
    <row r="141" spans="1:2" ht="12.75">
      <c r="A141" s="3">
        <f t="shared" si="2"/>
        <v>12.389999999999992</v>
      </c>
      <c r="B141" s="1">
        <v>576</v>
      </c>
    </row>
    <row r="142" spans="1:2" ht="12.75">
      <c r="A142" s="3">
        <f t="shared" si="2"/>
        <v>12.399999999999991</v>
      </c>
      <c r="B142" s="1">
        <v>574</v>
      </c>
    </row>
    <row r="143" spans="1:2" ht="12.75">
      <c r="A143" s="3">
        <f t="shared" si="2"/>
        <v>12.409999999999991</v>
      </c>
      <c r="B143" s="1">
        <v>573</v>
      </c>
    </row>
    <row r="144" spans="1:2" ht="12.75">
      <c r="A144" s="3">
        <f t="shared" si="2"/>
        <v>12.419999999999991</v>
      </c>
      <c r="B144" s="1">
        <v>571</v>
      </c>
    </row>
    <row r="145" spans="1:2" ht="12.75">
      <c r="A145" s="3">
        <f t="shared" si="2"/>
        <v>12.42999999999999</v>
      </c>
      <c r="B145" s="1">
        <v>569</v>
      </c>
    </row>
    <row r="146" spans="1:2" ht="12.75">
      <c r="A146" s="3">
        <f t="shared" si="2"/>
        <v>12.43999999999999</v>
      </c>
      <c r="B146" s="1">
        <v>567</v>
      </c>
    </row>
    <row r="147" spans="1:2" ht="12.75">
      <c r="A147" s="3">
        <f t="shared" si="2"/>
        <v>12.44999999999999</v>
      </c>
      <c r="B147" s="1">
        <v>565</v>
      </c>
    </row>
    <row r="148" spans="1:2" ht="12.75">
      <c r="A148" s="3">
        <f t="shared" si="2"/>
        <v>12.45999999999999</v>
      </c>
      <c r="B148" s="1">
        <v>563</v>
      </c>
    </row>
    <row r="149" spans="1:2" ht="12.75">
      <c r="A149" s="3">
        <f t="shared" si="2"/>
        <v>12.46999999999999</v>
      </c>
      <c r="B149" s="1">
        <v>562</v>
      </c>
    </row>
    <row r="150" spans="1:2" ht="12.75">
      <c r="A150" s="3">
        <f t="shared" si="2"/>
        <v>12.47999999999999</v>
      </c>
      <c r="B150" s="1">
        <v>560</v>
      </c>
    </row>
    <row r="151" spans="1:2" ht="12.75">
      <c r="A151" s="3">
        <f t="shared" si="2"/>
        <v>12.48999999999999</v>
      </c>
      <c r="B151" s="1">
        <v>558</v>
      </c>
    </row>
    <row r="152" spans="1:2" ht="12.75">
      <c r="A152" s="3">
        <f t="shared" si="2"/>
        <v>12.49999999999999</v>
      </c>
      <c r="B152" s="1">
        <v>556</v>
      </c>
    </row>
    <row r="153" spans="1:2" ht="12.75">
      <c r="A153" s="3">
        <f t="shared" si="2"/>
        <v>12.50999999999999</v>
      </c>
      <c r="B153" s="1">
        <v>554</v>
      </c>
    </row>
    <row r="154" spans="1:2" ht="12.75">
      <c r="A154" s="3">
        <f t="shared" si="2"/>
        <v>12.519999999999989</v>
      </c>
      <c r="B154" s="1">
        <v>552</v>
      </c>
    </row>
    <row r="155" spans="1:2" ht="12.75">
      <c r="A155" s="3">
        <f t="shared" si="2"/>
        <v>12.529999999999989</v>
      </c>
      <c r="B155" s="1">
        <v>551</v>
      </c>
    </row>
    <row r="156" spans="1:2" ht="12.75">
      <c r="A156" s="3">
        <f t="shared" si="2"/>
        <v>12.539999999999988</v>
      </c>
      <c r="B156" s="1">
        <v>549</v>
      </c>
    </row>
    <row r="157" spans="1:2" ht="12.75">
      <c r="A157" s="3">
        <f t="shared" si="2"/>
        <v>12.549999999999988</v>
      </c>
      <c r="B157" s="1">
        <v>547</v>
      </c>
    </row>
    <row r="158" spans="1:2" ht="12.75">
      <c r="A158" s="3">
        <f t="shared" si="2"/>
        <v>12.559999999999988</v>
      </c>
      <c r="B158" s="1">
        <v>545</v>
      </c>
    </row>
    <row r="159" spans="1:2" ht="12.75">
      <c r="A159" s="3">
        <f t="shared" si="2"/>
        <v>12.569999999999988</v>
      </c>
      <c r="B159" s="1">
        <v>543</v>
      </c>
    </row>
    <row r="160" spans="1:2" ht="12.75">
      <c r="A160" s="3">
        <f t="shared" si="2"/>
        <v>12.579999999999988</v>
      </c>
      <c r="B160" s="1">
        <v>541</v>
      </c>
    </row>
    <row r="161" spans="1:2" ht="12.75">
      <c r="A161" s="3">
        <f t="shared" si="2"/>
        <v>12.589999999999987</v>
      </c>
      <c r="B161" s="1">
        <v>540</v>
      </c>
    </row>
    <row r="162" spans="1:2" ht="12.75">
      <c r="A162" s="3">
        <f t="shared" si="2"/>
        <v>12.599999999999987</v>
      </c>
      <c r="B162" s="1">
        <v>538</v>
      </c>
    </row>
    <row r="163" spans="1:2" ht="12.75">
      <c r="A163" s="3">
        <f t="shared" si="2"/>
        <v>12.609999999999987</v>
      </c>
      <c r="B163" s="1">
        <v>536</v>
      </c>
    </row>
    <row r="164" spans="1:2" ht="12.75">
      <c r="A164" s="3">
        <f t="shared" si="2"/>
        <v>12.619999999999987</v>
      </c>
      <c r="B164" s="1">
        <v>534</v>
      </c>
    </row>
    <row r="165" spans="1:2" ht="12.75">
      <c r="A165" s="3">
        <f t="shared" si="2"/>
        <v>12.629999999999987</v>
      </c>
      <c r="B165" s="1">
        <v>532</v>
      </c>
    </row>
    <row r="166" spans="1:2" ht="12.75">
      <c r="A166" s="3">
        <f t="shared" si="2"/>
        <v>12.639999999999986</v>
      </c>
      <c r="B166" s="1">
        <v>531</v>
      </c>
    </row>
    <row r="167" spans="1:2" ht="12.75">
      <c r="A167" s="3">
        <f t="shared" si="2"/>
        <v>12.649999999999986</v>
      </c>
      <c r="B167" s="1">
        <v>529</v>
      </c>
    </row>
    <row r="168" spans="1:2" ht="12.75">
      <c r="A168" s="3">
        <f t="shared" si="2"/>
        <v>12.659999999999986</v>
      </c>
      <c r="B168" s="1">
        <v>527</v>
      </c>
    </row>
    <row r="169" spans="1:2" ht="12.75">
      <c r="A169" s="3">
        <f t="shared" si="2"/>
        <v>12.669999999999986</v>
      </c>
      <c r="B169" s="1">
        <v>525</v>
      </c>
    </row>
    <row r="170" spans="1:2" ht="12.75">
      <c r="A170" s="3">
        <f aca="true" t="shared" si="3" ref="A170:A233">A169+0.01</f>
        <v>12.679999999999986</v>
      </c>
      <c r="B170" s="1">
        <v>523</v>
      </c>
    </row>
    <row r="171" spans="1:2" ht="12.75">
      <c r="A171" s="3">
        <f t="shared" si="3"/>
        <v>12.689999999999985</v>
      </c>
      <c r="B171" s="1">
        <v>522</v>
      </c>
    </row>
    <row r="172" spans="1:2" ht="12.75">
      <c r="A172" s="3">
        <f t="shared" si="3"/>
        <v>12.699999999999985</v>
      </c>
      <c r="B172" s="1">
        <v>520</v>
      </c>
    </row>
    <row r="173" spans="1:2" ht="12.75">
      <c r="A173" s="3">
        <f t="shared" si="3"/>
        <v>12.709999999999985</v>
      </c>
      <c r="B173" s="1">
        <v>518</v>
      </c>
    </row>
    <row r="174" spans="1:2" ht="12.75">
      <c r="A174" s="3">
        <f t="shared" si="3"/>
        <v>12.719999999999985</v>
      </c>
      <c r="B174" s="1">
        <v>516</v>
      </c>
    </row>
    <row r="175" spans="1:2" ht="12.75">
      <c r="A175" s="3">
        <f t="shared" si="3"/>
        <v>12.729999999999984</v>
      </c>
      <c r="B175" s="1">
        <v>515</v>
      </c>
    </row>
    <row r="176" spans="1:2" ht="12.75">
      <c r="A176" s="3">
        <f t="shared" si="3"/>
        <v>12.739999999999984</v>
      </c>
      <c r="B176" s="1">
        <v>513</v>
      </c>
    </row>
    <row r="177" spans="1:2" ht="12.75">
      <c r="A177" s="3">
        <f t="shared" si="3"/>
        <v>12.749999999999984</v>
      </c>
      <c r="B177" s="1">
        <v>511</v>
      </c>
    </row>
    <row r="178" spans="1:2" ht="12.75">
      <c r="A178" s="3">
        <f t="shared" si="3"/>
        <v>12.759999999999984</v>
      </c>
      <c r="B178" s="1">
        <v>509</v>
      </c>
    </row>
    <row r="179" spans="1:2" ht="12.75">
      <c r="A179" s="3">
        <f t="shared" si="3"/>
        <v>12.769999999999984</v>
      </c>
      <c r="B179" s="1">
        <v>508</v>
      </c>
    </row>
    <row r="180" spans="1:2" ht="12.75">
      <c r="A180" s="3">
        <f t="shared" si="3"/>
        <v>12.779999999999983</v>
      </c>
      <c r="B180" s="1">
        <v>506</v>
      </c>
    </row>
    <row r="181" spans="1:2" ht="12.75">
      <c r="A181" s="3">
        <f t="shared" si="3"/>
        <v>12.789999999999983</v>
      </c>
      <c r="B181" s="1">
        <v>504</v>
      </c>
    </row>
    <row r="182" spans="1:2" ht="12.75">
      <c r="A182" s="3">
        <f t="shared" si="3"/>
        <v>12.799999999999983</v>
      </c>
      <c r="B182" s="1">
        <v>502</v>
      </c>
    </row>
    <row r="183" spans="1:2" ht="12.75">
      <c r="A183" s="3">
        <f t="shared" si="3"/>
        <v>12.809999999999983</v>
      </c>
      <c r="B183" s="1">
        <v>501</v>
      </c>
    </row>
    <row r="184" spans="1:2" ht="12.75">
      <c r="A184" s="3">
        <f t="shared" si="3"/>
        <v>12.819999999999983</v>
      </c>
      <c r="B184" s="1">
        <v>499</v>
      </c>
    </row>
    <row r="185" spans="1:2" ht="12.75">
      <c r="A185" s="3">
        <f t="shared" si="3"/>
        <v>12.829999999999982</v>
      </c>
      <c r="B185" s="1">
        <v>497</v>
      </c>
    </row>
    <row r="186" spans="1:2" ht="12.75">
      <c r="A186" s="3">
        <f t="shared" si="3"/>
        <v>12.839999999999982</v>
      </c>
      <c r="B186" s="1">
        <v>495</v>
      </c>
    </row>
    <row r="187" spans="1:2" ht="12.75">
      <c r="A187" s="3">
        <f t="shared" si="3"/>
        <v>12.849999999999982</v>
      </c>
      <c r="B187" s="1">
        <v>494</v>
      </c>
    </row>
    <row r="188" spans="1:2" ht="12.75">
      <c r="A188" s="3">
        <f t="shared" si="3"/>
        <v>12.859999999999982</v>
      </c>
      <c r="B188" s="1">
        <v>492</v>
      </c>
    </row>
    <row r="189" spans="1:2" ht="12.75">
      <c r="A189" s="3">
        <f t="shared" si="3"/>
        <v>12.869999999999981</v>
      </c>
      <c r="B189" s="1">
        <v>490</v>
      </c>
    </row>
    <row r="190" spans="1:2" ht="12.75">
      <c r="A190" s="3">
        <f t="shared" si="3"/>
        <v>12.879999999999981</v>
      </c>
      <c r="B190" s="1">
        <v>488</v>
      </c>
    </row>
    <row r="191" spans="1:2" ht="12.75">
      <c r="A191" s="3">
        <f t="shared" si="3"/>
        <v>12.889999999999981</v>
      </c>
      <c r="B191" s="1">
        <v>487</v>
      </c>
    </row>
    <row r="192" spans="1:2" ht="12.75">
      <c r="A192" s="3">
        <f t="shared" si="3"/>
        <v>12.89999999999998</v>
      </c>
      <c r="B192" s="1">
        <v>485</v>
      </c>
    </row>
    <row r="193" spans="1:2" ht="12.75">
      <c r="A193" s="3">
        <f t="shared" si="3"/>
        <v>12.90999999999998</v>
      </c>
      <c r="B193" s="1">
        <v>483</v>
      </c>
    </row>
    <row r="194" spans="1:2" ht="12.75">
      <c r="A194" s="3">
        <f t="shared" si="3"/>
        <v>12.91999999999998</v>
      </c>
      <c r="B194" s="1">
        <v>481</v>
      </c>
    </row>
    <row r="195" spans="1:2" ht="12.75">
      <c r="A195" s="3">
        <f t="shared" si="3"/>
        <v>12.92999999999998</v>
      </c>
      <c r="B195" s="1">
        <v>480</v>
      </c>
    </row>
    <row r="196" spans="1:2" ht="12.75">
      <c r="A196" s="3">
        <f t="shared" si="3"/>
        <v>12.93999999999998</v>
      </c>
      <c r="B196" s="1">
        <v>478</v>
      </c>
    </row>
    <row r="197" spans="1:2" ht="12.75">
      <c r="A197" s="3">
        <f t="shared" si="3"/>
        <v>12.94999999999998</v>
      </c>
      <c r="B197" s="1">
        <v>476</v>
      </c>
    </row>
    <row r="198" spans="1:2" ht="12.75">
      <c r="A198" s="3">
        <f t="shared" si="3"/>
        <v>12.95999999999998</v>
      </c>
      <c r="B198" s="1">
        <v>475</v>
      </c>
    </row>
    <row r="199" spans="1:2" ht="12.75">
      <c r="A199" s="3">
        <f t="shared" si="3"/>
        <v>12.96999999999998</v>
      </c>
      <c r="B199" s="1">
        <v>473</v>
      </c>
    </row>
    <row r="200" spans="1:2" ht="12.75">
      <c r="A200" s="3">
        <f t="shared" si="3"/>
        <v>12.979999999999979</v>
      </c>
      <c r="B200" s="1">
        <v>471</v>
      </c>
    </row>
    <row r="201" spans="1:2" ht="12.75">
      <c r="A201" s="3">
        <f t="shared" si="3"/>
        <v>12.989999999999979</v>
      </c>
      <c r="B201" s="1">
        <v>470</v>
      </c>
    </row>
    <row r="202" spans="1:2" ht="12.75">
      <c r="A202" s="3">
        <f t="shared" si="3"/>
        <v>12.999999999999979</v>
      </c>
      <c r="B202" s="1">
        <v>468</v>
      </c>
    </row>
    <row r="203" spans="1:2" ht="12.75">
      <c r="A203" s="3">
        <f t="shared" si="3"/>
        <v>13.009999999999978</v>
      </c>
      <c r="B203" s="1">
        <v>466</v>
      </c>
    </row>
    <row r="204" spans="1:2" ht="12.75">
      <c r="A204" s="3">
        <f t="shared" si="3"/>
        <v>13.019999999999978</v>
      </c>
      <c r="B204" s="1">
        <v>464</v>
      </c>
    </row>
    <row r="205" spans="1:2" ht="12.75">
      <c r="A205" s="3">
        <f t="shared" si="3"/>
        <v>13.029999999999978</v>
      </c>
      <c r="B205" s="1">
        <v>463</v>
      </c>
    </row>
    <row r="206" spans="1:2" ht="12.75">
      <c r="A206" s="3">
        <f t="shared" si="3"/>
        <v>13.039999999999978</v>
      </c>
      <c r="B206" s="1">
        <v>461</v>
      </c>
    </row>
    <row r="207" spans="1:2" ht="12.75">
      <c r="A207" s="3">
        <f t="shared" si="3"/>
        <v>13.049999999999978</v>
      </c>
      <c r="B207" s="1">
        <v>459</v>
      </c>
    </row>
    <row r="208" spans="1:2" ht="12.75">
      <c r="A208" s="3">
        <f t="shared" si="3"/>
        <v>13.059999999999977</v>
      </c>
      <c r="B208" s="1">
        <v>458</v>
      </c>
    </row>
    <row r="209" spans="1:2" ht="12.75">
      <c r="A209" s="3">
        <f t="shared" si="3"/>
        <v>13.069999999999977</v>
      </c>
      <c r="B209" s="1">
        <v>456</v>
      </c>
    </row>
    <row r="210" spans="1:2" ht="12.75">
      <c r="A210" s="3">
        <f t="shared" si="3"/>
        <v>13.079999999999977</v>
      </c>
      <c r="B210" s="1">
        <v>454</v>
      </c>
    </row>
    <row r="211" spans="1:2" ht="12.75">
      <c r="A211" s="3">
        <f t="shared" si="3"/>
        <v>13.089999999999977</v>
      </c>
      <c r="B211" s="1">
        <v>453</v>
      </c>
    </row>
    <row r="212" spans="1:2" ht="12.75">
      <c r="A212" s="3">
        <f t="shared" si="3"/>
        <v>13.099999999999977</v>
      </c>
      <c r="B212" s="1">
        <v>451</v>
      </c>
    </row>
    <row r="213" spans="1:2" ht="12.75">
      <c r="A213" s="3">
        <f t="shared" si="3"/>
        <v>13.109999999999976</v>
      </c>
      <c r="B213" s="1">
        <v>449</v>
      </c>
    </row>
    <row r="214" spans="1:2" ht="12.75">
      <c r="A214" s="3">
        <f t="shared" si="3"/>
        <v>13.119999999999976</v>
      </c>
      <c r="B214" s="1">
        <v>448</v>
      </c>
    </row>
    <row r="215" spans="1:2" ht="12.75">
      <c r="A215" s="3">
        <f t="shared" si="3"/>
        <v>13.129999999999976</v>
      </c>
      <c r="B215" s="1">
        <v>446</v>
      </c>
    </row>
    <row r="216" spans="1:2" ht="12.75">
      <c r="A216" s="3">
        <f t="shared" si="3"/>
        <v>13.139999999999976</v>
      </c>
      <c r="B216" s="1">
        <v>444</v>
      </c>
    </row>
    <row r="217" spans="1:2" ht="12.75">
      <c r="A217" s="3">
        <f t="shared" si="3"/>
        <v>13.149999999999975</v>
      </c>
      <c r="B217" s="1">
        <v>443</v>
      </c>
    </row>
    <row r="218" spans="1:2" ht="12.75">
      <c r="A218" s="3">
        <f t="shared" si="3"/>
        <v>13.159999999999975</v>
      </c>
      <c r="B218" s="1">
        <v>441</v>
      </c>
    </row>
    <row r="219" spans="1:2" ht="12.75">
      <c r="A219" s="3">
        <f t="shared" si="3"/>
        <v>13.169999999999975</v>
      </c>
      <c r="B219" s="1">
        <v>439</v>
      </c>
    </row>
    <row r="220" spans="1:2" ht="12.75">
      <c r="A220" s="3">
        <f t="shared" si="3"/>
        <v>13.179999999999975</v>
      </c>
      <c r="B220" s="1">
        <v>438</v>
      </c>
    </row>
    <row r="221" spans="1:2" ht="12.75">
      <c r="A221" s="3">
        <f t="shared" si="3"/>
        <v>13.189999999999975</v>
      </c>
      <c r="B221" s="1">
        <v>436</v>
      </c>
    </row>
    <row r="222" spans="1:2" ht="12.75">
      <c r="A222" s="3">
        <f t="shared" si="3"/>
        <v>13.199999999999974</v>
      </c>
      <c r="B222" s="1">
        <v>434</v>
      </c>
    </row>
    <row r="223" spans="1:2" ht="12.75">
      <c r="A223" s="3">
        <f t="shared" si="3"/>
        <v>13.209999999999974</v>
      </c>
      <c r="B223" s="1">
        <v>433</v>
      </c>
    </row>
    <row r="224" spans="1:2" ht="12.75">
      <c r="A224" s="3">
        <f t="shared" si="3"/>
        <v>13.219999999999974</v>
      </c>
      <c r="B224" s="1">
        <v>431</v>
      </c>
    </row>
    <row r="225" spans="1:2" ht="12.75">
      <c r="A225" s="3">
        <f t="shared" si="3"/>
        <v>13.229999999999974</v>
      </c>
      <c r="B225" s="1">
        <v>430</v>
      </c>
    </row>
    <row r="226" spans="1:2" ht="12.75">
      <c r="A226" s="3">
        <f t="shared" si="3"/>
        <v>13.239999999999974</v>
      </c>
      <c r="B226" s="1">
        <v>428</v>
      </c>
    </row>
    <row r="227" spans="1:2" ht="12.75">
      <c r="A227" s="3">
        <f t="shared" si="3"/>
        <v>13.249999999999973</v>
      </c>
      <c r="B227" s="1">
        <v>426</v>
      </c>
    </row>
    <row r="228" spans="1:2" ht="12.75">
      <c r="A228" s="3">
        <f t="shared" si="3"/>
        <v>13.259999999999973</v>
      </c>
      <c r="B228" s="1">
        <v>425</v>
      </c>
    </row>
    <row r="229" spans="1:2" ht="12.75">
      <c r="A229" s="3">
        <f t="shared" si="3"/>
        <v>13.269999999999973</v>
      </c>
      <c r="B229" s="1">
        <v>423</v>
      </c>
    </row>
    <row r="230" spans="1:2" ht="12.75">
      <c r="A230" s="3">
        <f t="shared" si="3"/>
        <v>13.279999999999973</v>
      </c>
      <c r="B230" s="1">
        <v>421</v>
      </c>
    </row>
    <row r="231" spans="1:2" ht="12.75">
      <c r="A231" s="3">
        <f t="shared" si="3"/>
        <v>13.289999999999973</v>
      </c>
      <c r="B231" s="1">
        <v>420</v>
      </c>
    </row>
    <row r="232" spans="1:2" ht="12.75">
      <c r="A232" s="3">
        <f t="shared" si="3"/>
        <v>13.299999999999972</v>
      </c>
      <c r="B232" s="1">
        <v>418</v>
      </c>
    </row>
    <row r="233" spans="1:2" ht="12.75">
      <c r="A233" s="3">
        <f t="shared" si="3"/>
        <v>13.309999999999972</v>
      </c>
      <c r="B233" s="1">
        <v>417</v>
      </c>
    </row>
    <row r="234" spans="1:2" ht="12.75">
      <c r="A234" s="3">
        <f aca="true" t="shared" si="4" ref="A234:A297">A233+0.01</f>
        <v>13.319999999999972</v>
      </c>
      <c r="B234" s="1">
        <v>415</v>
      </c>
    </row>
    <row r="235" spans="1:2" ht="12.75">
      <c r="A235" s="3">
        <f t="shared" si="4"/>
        <v>13.329999999999972</v>
      </c>
      <c r="B235" s="1">
        <v>413</v>
      </c>
    </row>
    <row r="236" spans="1:2" ht="12.75">
      <c r="A236" s="3">
        <f t="shared" si="4"/>
        <v>13.339999999999971</v>
      </c>
      <c r="B236" s="1">
        <v>412</v>
      </c>
    </row>
    <row r="237" spans="1:2" ht="12.75">
      <c r="A237" s="3">
        <f t="shared" si="4"/>
        <v>13.349999999999971</v>
      </c>
      <c r="B237" s="1">
        <v>410</v>
      </c>
    </row>
    <row r="238" spans="1:2" ht="12.75">
      <c r="A238" s="3">
        <f t="shared" si="4"/>
        <v>13.359999999999971</v>
      </c>
      <c r="B238" s="1">
        <v>409</v>
      </c>
    </row>
    <row r="239" spans="1:2" ht="12.75">
      <c r="A239" s="3">
        <f t="shared" si="4"/>
        <v>13.36999999999997</v>
      </c>
      <c r="B239" s="1">
        <v>407</v>
      </c>
    </row>
    <row r="240" spans="1:2" ht="12.75">
      <c r="A240" s="3">
        <f t="shared" si="4"/>
        <v>13.37999999999997</v>
      </c>
      <c r="B240" s="1">
        <v>405</v>
      </c>
    </row>
    <row r="241" spans="1:2" ht="12.75">
      <c r="A241" s="3">
        <f t="shared" si="4"/>
        <v>13.38999999999997</v>
      </c>
      <c r="B241" s="1">
        <v>404</v>
      </c>
    </row>
    <row r="242" spans="1:2" ht="12.75">
      <c r="A242" s="3">
        <f t="shared" si="4"/>
        <v>13.39999999999997</v>
      </c>
      <c r="B242" s="1">
        <v>402</v>
      </c>
    </row>
    <row r="243" spans="1:2" ht="12.75">
      <c r="A243" s="3">
        <f t="shared" si="4"/>
        <v>13.40999999999997</v>
      </c>
      <c r="B243" s="1">
        <v>401</v>
      </c>
    </row>
    <row r="244" spans="1:2" ht="12.75">
      <c r="A244" s="3">
        <f t="shared" si="4"/>
        <v>13.41999999999997</v>
      </c>
      <c r="B244" s="1">
        <v>399</v>
      </c>
    </row>
    <row r="245" spans="1:2" ht="12.75">
      <c r="A245" s="3">
        <f t="shared" si="4"/>
        <v>13.42999999999997</v>
      </c>
      <c r="B245" s="1">
        <v>397</v>
      </c>
    </row>
    <row r="246" spans="1:2" ht="12.75">
      <c r="A246" s="3">
        <f t="shared" si="4"/>
        <v>13.43999999999997</v>
      </c>
      <c r="B246" s="1">
        <v>396</v>
      </c>
    </row>
    <row r="247" spans="1:2" ht="12.75">
      <c r="A247" s="3">
        <f t="shared" si="4"/>
        <v>13.449999999999969</v>
      </c>
      <c r="B247" s="1">
        <v>394</v>
      </c>
    </row>
    <row r="248" spans="1:2" ht="12.75">
      <c r="A248" s="3">
        <f t="shared" si="4"/>
        <v>13.459999999999969</v>
      </c>
      <c r="B248" s="1">
        <v>393</v>
      </c>
    </row>
    <row r="249" spans="1:2" ht="12.75">
      <c r="A249" s="3">
        <f t="shared" si="4"/>
        <v>13.469999999999969</v>
      </c>
      <c r="B249" s="1">
        <v>391</v>
      </c>
    </row>
    <row r="250" spans="1:2" ht="12.75">
      <c r="A250" s="3">
        <f t="shared" si="4"/>
        <v>13.479999999999968</v>
      </c>
      <c r="B250" s="1">
        <v>390</v>
      </c>
    </row>
    <row r="251" spans="1:2" ht="12.75">
      <c r="A251" s="3">
        <f t="shared" si="4"/>
        <v>13.489999999999968</v>
      </c>
      <c r="B251" s="1">
        <v>388</v>
      </c>
    </row>
    <row r="252" spans="1:2" ht="12.75">
      <c r="A252" s="3">
        <f t="shared" si="4"/>
        <v>13.499999999999968</v>
      </c>
      <c r="B252" s="1">
        <v>387</v>
      </c>
    </row>
    <row r="253" spans="1:2" ht="12.75">
      <c r="A253" s="3">
        <f t="shared" si="4"/>
        <v>13.509999999999968</v>
      </c>
      <c r="B253" s="1">
        <v>385</v>
      </c>
    </row>
    <row r="254" spans="1:2" ht="12.75">
      <c r="A254" s="3">
        <f t="shared" si="4"/>
        <v>13.519999999999968</v>
      </c>
      <c r="B254" s="1">
        <v>383</v>
      </c>
    </row>
    <row r="255" spans="1:2" ht="12.75">
      <c r="A255" s="3">
        <f t="shared" si="4"/>
        <v>13.529999999999967</v>
      </c>
      <c r="B255" s="1">
        <v>382</v>
      </c>
    </row>
    <row r="256" spans="1:2" ht="12.75">
      <c r="A256" s="3">
        <f t="shared" si="4"/>
        <v>13.539999999999967</v>
      </c>
      <c r="B256" s="1">
        <v>380</v>
      </c>
    </row>
    <row r="257" spans="1:2" ht="12.75">
      <c r="A257" s="3">
        <f t="shared" si="4"/>
        <v>13.549999999999967</v>
      </c>
      <c r="B257" s="1">
        <v>379</v>
      </c>
    </row>
    <row r="258" spans="1:2" ht="12.75">
      <c r="A258" s="3">
        <f t="shared" si="4"/>
        <v>13.559999999999967</v>
      </c>
      <c r="B258" s="1">
        <v>377</v>
      </c>
    </row>
    <row r="259" spans="1:2" ht="12.75">
      <c r="A259" s="3">
        <f t="shared" si="4"/>
        <v>13.569999999999967</v>
      </c>
      <c r="B259" s="1">
        <v>376</v>
      </c>
    </row>
    <row r="260" spans="1:2" ht="12.75">
      <c r="A260" s="3">
        <f t="shared" si="4"/>
        <v>13.579999999999966</v>
      </c>
      <c r="B260" s="1">
        <v>374</v>
      </c>
    </row>
    <row r="261" spans="1:2" ht="12.75">
      <c r="A261" s="3">
        <f t="shared" si="4"/>
        <v>13.589999999999966</v>
      </c>
      <c r="B261" s="1">
        <v>373</v>
      </c>
    </row>
    <row r="262" spans="1:2" ht="12.75">
      <c r="A262" s="3">
        <f t="shared" si="4"/>
        <v>13.599999999999966</v>
      </c>
      <c r="B262" s="1">
        <v>371</v>
      </c>
    </row>
    <row r="263" spans="1:2" ht="12.75">
      <c r="A263" s="3">
        <f t="shared" si="4"/>
        <v>13.609999999999966</v>
      </c>
      <c r="B263" s="1">
        <v>370</v>
      </c>
    </row>
    <row r="264" spans="1:2" ht="12.75">
      <c r="A264" s="3">
        <f t="shared" si="4"/>
        <v>13.619999999999965</v>
      </c>
      <c r="B264" s="1">
        <v>368</v>
      </c>
    </row>
    <row r="265" spans="1:2" ht="12.75">
      <c r="A265" s="3">
        <f t="shared" si="4"/>
        <v>13.629999999999965</v>
      </c>
      <c r="B265" s="1">
        <v>367</v>
      </c>
    </row>
    <row r="266" spans="1:2" ht="12.75">
      <c r="A266" s="3">
        <f t="shared" si="4"/>
        <v>13.639999999999965</v>
      </c>
      <c r="B266" s="1">
        <v>365</v>
      </c>
    </row>
    <row r="267" spans="1:2" ht="12.75">
      <c r="A267" s="3">
        <f t="shared" si="4"/>
        <v>13.649999999999965</v>
      </c>
      <c r="B267" s="1">
        <v>363</v>
      </c>
    </row>
    <row r="268" spans="1:2" ht="12.75">
      <c r="A268" s="3">
        <f t="shared" si="4"/>
        <v>13.659999999999965</v>
      </c>
      <c r="B268" s="1">
        <v>362</v>
      </c>
    </row>
    <row r="269" spans="1:2" ht="12.75">
      <c r="A269" s="3">
        <f t="shared" si="4"/>
        <v>13.669999999999964</v>
      </c>
      <c r="B269" s="1">
        <v>360</v>
      </c>
    </row>
    <row r="270" spans="1:2" ht="12.75">
      <c r="A270" s="3">
        <f t="shared" si="4"/>
        <v>13.679999999999964</v>
      </c>
      <c r="B270" s="1">
        <v>359</v>
      </c>
    </row>
    <row r="271" spans="1:2" ht="12.75">
      <c r="A271" s="3">
        <f t="shared" si="4"/>
        <v>13.689999999999964</v>
      </c>
      <c r="B271" s="1">
        <v>357</v>
      </c>
    </row>
    <row r="272" spans="1:2" ht="12.75">
      <c r="A272" s="3">
        <f t="shared" si="4"/>
        <v>13.699999999999964</v>
      </c>
      <c r="B272" s="1">
        <v>356</v>
      </c>
    </row>
    <row r="273" spans="1:2" ht="12.75">
      <c r="A273" s="3">
        <f t="shared" si="4"/>
        <v>13.709999999999964</v>
      </c>
      <c r="B273" s="1">
        <v>354</v>
      </c>
    </row>
    <row r="274" spans="1:2" ht="12.75">
      <c r="A274" s="3">
        <f t="shared" si="4"/>
        <v>13.719999999999963</v>
      </c>
      <c r="B274" s="1">
        <v>353</v>
      </c>
    </row>
    <row r="275" spans="1:2" ht="12.75">
      <c r="A275" s="3">
        <f t="shared" si="4"/>
        <v>13.729999999999963</v>
      </c>
      <c r="B275" s="1">
        <v>351</v>
      </c>
    </row>
    <row r="276" spans="1:2" ht="12.75">
      <c r="A276" s="3">
        <f t="shared" si="4"/>
        <v>13.739999999999963</v>
      </c>
      <c r="B276" s="1">
        <v>350</v>
      </c>
    </row>
    <row r="277" spans="1:2" ht="12.75">
      <c r="A277" s="3">
        <f t="shared" si="4"/>
        <v>13.749999999999963</v>
      </c>
      <c r="B277" s="1">
        <v>348</v>
      </c>
    </row>
    <row r="278" spans="1:2" ht="12.75">
      <c r="A278" s="3">
        <f t="shared" si="4"/>
        <v>13.759999999999962</v>
      </c>
      <c r="B278" s="1">
        <v>347</v>
      </c>
    </row>
    <row r="279" spans="1:2" ht="12.75">
      <c r="A279" s="3">
        <f t="shared" si="4"/>
        <v>13.769999999999962</v>
      </c>
      <c r="B279" s="1">
        <v>346</v>
      </c>
    </row>
    <row r="280" spans="1:2" ht="12.75">
      <c r="A280" s="3">
        <f t="shared" si="4"/>
        <v>13.779999999999962</v>
      </c>
      <c r="B280" s="1">
        <v>344</v>
      </c>
    </row>
    <row r="281" spans="1:2" ht="12.75">
      <c r="A281" s="3">
        <f t="shared" si="4"/>
        <v>13.789999999999962</v>
      </c>
      <c r="B281" s="1">
        <v>343</v>
      </c>
    </row>
    <row r="282" spans="1:2" ht="12.75">
      <c r="A282" s="3">
        <f t="shared" si="4"/>
        <v>13.799999999999962</v>
      </c>
      <c r="B282" s="1">
        <v>341</v>
      </c>
    </row>
    <row r="283" spans="1:2" ht="12.75">
      <c r="A283" s="3">
        <f t="shared" si="4"/>
        <v>13.809999999999961</v>
      </c>
      <c r="B283" s="1">
        <v>340</v>
      </c>
    </row>
    <row r="284" spans="1:2" ht="12.75">
      <c r="A284" s="3">
        <f t="shared" si="4"/>
        <v>13.819999999999961</v>
      </c>
      <c r="B284" s="1">
        <v>338</v>
      </c>
    </row>
    <row r="285" spans="1:2" ht="12.75">
      <c r="A285" s="3">
        <f t="shared" si="4"/>
        <v>13.829999999999961</v>
      </c>
      <c r="B285" s="1">
        <v>337</v>
      </c>
    </row>
    <row r="286" spans="1:2" ht="12.75">
      <c r="A286" s="3">
        <f t="shared" si="4"/>
        <v>13.83999999999996</v>
      </c>
      <c r="B286" s="1">
        <v>335</v>
      </c>
    </row>
    <row r="287" spans="1:2" ht="12.75">
      <c r="A287" s="3">
        <f t="shared" si="4"/>
        <v>13.84999999999996</v>
      </c>
      <c r="B287" s="1">
        <v>334</v>
      </c>
    </row>
    <row r="288" spans="1:2" ht="12.75">
      <c r="A288" s="3">
        <f t="shared" si="4"/>
        <v>13.85999999999996</v>
      </c>
      <c r="B288" s="1">
        <v>332</v>
      </c>
    </row>
    <row r="289" spans="1:2" ht="12.75">
      <c r="A289" s="3">
        <f t="shared" si="4"/>
        <v>13.86999999999996</v>
      </c>
      <c r="B289" s="1">
        <v>331</v>
      </c>
    </row>
    <row r="290" spans="1:2" ht="12.75">
      <c r="A290" s="3">
        <f t="shared" si="4"/>
        <v>13.87999999999996</v>
      </c>
      <c r="B290" s="1">
        <v>329</v>
      </c>
    </row>
    <row r="291" spans="1:2" ht="12.75">
      <c r="A291" s="3">
        <f t="shared" si="4"/>
        <v>13.88999999999996</v>
      </c>
      <c r="B291" s="1">
        <v>328</v>
      </c>
    </row>
    <row r="292" spans="1:2" ht="12.75">
      <c r="A292" s="3">
        <f t="shared" si="4"/>
        <v>13.89999999999996</v>
      </c>
      <c r="B292" s="1">
        <v>327</v>
      </c>
    </row>
    <row r="293" spans="1:2" ht="12.75">
      <c r="A293" s="3">
        <f t="shared" si="4"/>
        <v>13.90999999999996</v>
      </c>
      <c r="B293" s="1">
        <v>325</v>
      </c>
    </row>
    <row r="294" spans="1:2" ht="12.75">
      <c r="A294" s="3">
        <f t="shared" si="4"/>
        <v>13.919999999999959</v>
      </c>
      <c r="B294" s="1">
        <v>324</v>
      </c>
    </row>
    <row r="295" spans="1:2" ht="12.75">
      <c r="A295" s="3">
        <f t="shared" si="4"/>
        <v>13.929999999999959</v>
      </c>
      <c r="B295" s="1">
        <v>322</v>
      </c>
    </row>
    <row r="296" spans="1:2" ht="12.75">
      <c r="A296" s="3">
        <f t="shared" si="4"/>
        <v>13.939999999999959</v>
      </c>
      <c r="B296" s="1">
        <v>321</v>
      </c>
    </row>
    <row r="297" spans="1:2" ht="12.75">
      <c r="A297" s="3">
        <f t="shared" si="4"/>
        <v>13.949999999999958</v>
      </c>
      <c r="B297" s="1">
        <v>319</v>
      </c>
    </row>
    <row r="298" spans="1:2" ht="12.75">
      <c r="A298" s="3">
        <f aca="true" t="shared" si="5" ref="A298:A352">A297+0.01</f>
        <v>13.959999999999958</v>
      </c>
      <c r="B298" s="1">
        <v>318</v>
      </c>
    </row>
    <row r="299" spans="1:2" ht="12.75">
      <c r="A299" s="3">
        <f t="shared" si="5"/>
        <v>13.969999999999958</v>
      </c>
      <c r="B299" s="1">
        <v>316</v>
      </c>
    </row>
    <row r="300" spans="1:2" ht="12.75">
      <c r="A300" s="3">
        <f t="shared" si="5"/>
        <v>13.979999999999958</v>
      </c>
      <c r="B300" s="1">
        <v>315</v>
      </c>
    </row>
    <row r="301" spans="1:2" ht="12.75">
      <c r="A301" s="3">
        <f t="shared" si="5"/>
        <v>13.989999999999958</v>
      </c>
      <c r="B301" s="1">
        <v>314</v>
      </c>
    </row>
    <row r="302" spans="1:2" ht="12.75">
      <c r="A302" s="3">
        <f t="shared" si="5"/>
        <v>13.999999999999957</v>
      </c>
      <c r="B302" s="1">
        <v>312</v>
      </c>
    </row>
    <row r="303" spans="1:2" ht="12.75">
      <c r="A303" s="3">
        <f t="shared" si="5"/>
        <v>14.009999999999957</v>
      </c>
      <c r="B303" s="1">
        <v>311</v>
      </c>
    </row>
    <row r="304" spans="1:2" ht="12.75">
      <c r="A304" s="3">
        <f t="shared" si="5"/>
        <v>14.019999999999957</v>
      </c>
      <c r="B304" s="1">
        <v>309</v>
      </c>
    </row>
    <row r="305" spans="1:2" ht="12.75">
      <c r="A305" s="3">
        <f t="shared" si="5"/>
        <v>14.029999999999957</v>
      </c>
      <c r="B305" s="1">
        <v>308</v>
      </c>
    </row>
    <row r="306" spans="1:2" ht="12.75">
      <c r="A306" s="3">
        <f t="shared" si="5"/>
        <v>14.039999999999957</v>
      </c>
      <c r="B306" s="1">
        <v>307</v>
      </c>
    </row>
    <row r="307" spans="1:2" ht="12.75">
      <c r="A307" s="3">
        <f t="shared" si="5"/>
        <v>14.049999999999956</v>
      </c>
      <c r="B307" s="1">
        <v>305</v>
      </c>
    </row>
    <row r="308" spans="1:2" ht="12.75">
      <c r="A308" s="3">
        <f t="shared" si="5"/>
        <v>14.059999999999956</v>
      </c>
      <c r="B308" s="1">
        <v>304</v>
      </c>
    </row>
    <row r="309" spans="1:2" ht="12.75">
      <c r="A309" s="3">
        <f t="shared" si="5"/>
        <v>14.069999999999956</v>
      </c>
      <c r="B309" s="1">
        <v>302</v>
      </c>
    </row>
    <row r="310" spans="1:2" ht="12.75">
      <c r="A310" s="3">
        <f t="shared" si="5"/>
        <v>14.079999999999956</v>
      </c>
      <c r="B310" s="1">
        <v>301</v>
      </c>
    </row>
    <row r="311" spans="1:2" ht="12.75">
      <c r="A311" s="3">
        <f t="shared" si="5"/>
        <v>14.089999999999955</v>
      </c>
      <c r="B311" s="1">
        <v>300</v>
      </c>
    </row>
    <row r="312" spans="1:2" ht="12.75">
      <c r="A312" s="3">
        <f t="shared" si="5"/>
        <v>14.099999999999955</v>
      </c>
      <c r="B312" s="1">
        <v>298</v>
      </c>
    </row>
    <row r="313" spans="1:2" ht="12.75">
      <c r="A313" s="3">
        <f t="shared" si="5"/>
        <v>14.109999999999955</v>
      </c>
      <c r="B313" s="1">
        <v>297</v>
      </c>
    </row>
    <row r="314" spans="1:2" ht="12.75">
      <c r="A314" s="3">
        <f t="shared" si="5"/>
        <v>14.119999999999955</v>
      </c>
      <c r="B314" s="1">
        <v>295</v>
      </c>
    </row>
    <row r="315" spans="1:2" ht="12.75">
      <c r="A315" s="3">
        <f t="shared" si="5"/>
        <v>14.129999999999955</v>
      </c>
      <c r="B315" s="1">
        <v>294</v>
      </c>
    </row>
    <row r="316" spans="1:2" ht="12.75">
      <c r="A316" s="3">
        <f t="shared" si="5"/>
        <v>14.139999999999954</v>
      </c>
      <c r="B316" s="1">
        <v>293</v>
      </c>
    </row>
    <row r="317" spans="1:2" ht="12.75">
      <c r="A317" s="3">
        <f t="shared" si="5"/>
        <v>14.149999999999954</v>
      </c>
      <c r="B317" s="1">
        <v>291</v>
      </c>
    </row>
    <row r="318" spans="1:2" ht="12.75">
      <c r="A318" s="3">
        <f t="shared" si="5"/>
        <v>14.159999999999954</v>
      </c>
      <c r="B318" s="1">
        <v>290</v>
      </c>
    </row>
    <row r="319" spans="1:2" ht="12.75">
      <c r="A319" s="3">
        <f t="shared" si="5"/>
        <v>14.169999999999954</v>
      </c>
      <c r="B319" s="1">
        <v>289</v>
      </c>
    </row>
    <row r="320" spans="1:2" ht="12.75">
      <c r="A320" s="3">
        <f t="shared" si="5"/>
        <v>14.179999999999954</v>
      </c>
      <c r="B320" s="1">
        <v>287</v>
      </c>
    </row>
    <row r="321" spans="1:2" ht="12.75">
      <c r="A321" s="3">
        <f t="shared" si="5"/>
        <v>14.189999999999953</v>
      </c>
      <c r="B321" s="1">
        <v>286</v>
      </c>
    </row>
    <row r="322" spans="1:2" ht="12.75">
      <c r="A322" s="3">
        <f t="shared" si="5"/>
        <v>14.199999999999953</v>
      </c>
      <c r="B322" s="1">
        <v>284</v>
      </c>
    </row>
    <row r="323" spans="1:2" ht="12.75">
      <c r="A323" s="3">
        <f t="shared" si="5"/>
        <v>14.209999999999953</v>
      </c>
      <c r="B323" s="1">
        <v>283</v>
      </c>
    </row>
    <row r="324" spans="1:2" ht="12.75">
      <c r="A324" s="3">
        <f t="shared" si="5"/>
        <v>14.219999999999953</v>
      </c>
      <c r="B324" s="1">
        <v>282</v>
      </c>
    </row>
    <row r="325" spans="1:2" ht="12.75">
      <c r="A325" s="3">
        <f t="shared" si="5"/>
        <v>14.229999999999952</v>
      </c>
      <c r="B325" s="1">
        <v>280</v>
      </c>
    </row>
    <row r="326" spans="1:2" ht="12.75">
      <c r="A326" s="3">
        <f t="shared" si="5"/>
        <v>14.239999999999952</v>
      </c>
      <c r="B326" s="1">
        <v>279</v>
      </c>
    </row>
    <row r="327" spans="1:2" ht="12.75">
      <c r="A327" s="3">
        <f t="shared" si="5"/>
        <v>14.249999999999952</v>
      </c>
      <c r="B327" s="1">
        <v>278</v>
      </c>
    </row>
    <row r="328" spans="1:2" ht="12.75">
      <c r="A328" s="3">
        <f t="shared" si="5"/>
        <v>14.259999999999952</v>
      </c>
      <c r="B328" s="1">
        <v>276</v>
      </c>
    </row>
    <row r="329" spans="1:2" ht="12.75">
      <c r="A329" s="3">
        <f t="shared" si="5"/>
        <v>14.269999999999952</v>
      </c>
      <c r="B329" s="1">
        <v>275</v>
      </c>
    </row>
    <row r="330" spans="1:2" ht="12.75">
      <c r="A330" s="3">
        <f t="shared" si="5"/>
        <v>14.279999999999951</v>
      </c>
      <c r="B330" s="1">
        <v>274</v>
      </c>
    </row>
    <row r="331" spans="1:2" ht="12.75">
      <c r="A331" s="3">
        <f t="shared" si="5"/>
        <v>14.289999999999951</v>
      </c>
      <c r="B331" s="1">
        <v>272</v>
      </c>
    </row>
    <row r="332" spans="1:2" ht="12.75">
      <c r="A332" s="3">
        <f t="shared" si="5"/>
        <v>14.299999999999951</v>
      </c>
      <c r="B332" s="1">
        <v>271</v>
      </c>
    </row>
    <row r="333" spans="1:2" ht="12.75">
      <c r="A333" s="3">
        <f t="shared" si="5"/>
        <v>14.30999999999995</v>
      </c>
      <c r="B333" s="1">
        <v>270</v>
      </c>
    </row>
    <row r="334" spans="1:2" ht="12.75">
      <c r="A334" s="3">
        <f t="shared" si="5"/>
        <v>14.31999999999995</v>
      </c>
      <c r="B334" s="1">
        <v>268</v>
      </c>
    </row>
    <row r="335" spans="1:2" ht="12.75">
      <c r="A335" s="3">
        <f t="shared" si="5"/>
        <v>14.32999999999995</v>
      </c>
      <c r="B335" s="1">
        <v>267</v>
      </c>
    </row>
    <row r="336" spans="1:2" ht="12.75">
      <c r="A336" s="3">
        <f t="shared" si="5"/>
        <v>14.33999999999995</v>
      </c>
      <c r="B336" s="1">
        <v>266</v>
      </c>
    </row>
    <row r="337" spans="1:2" ht="12.75">
      <c r="A337" s="3">
        <f t="shared" si="5"/>
        <v>14.34999999999995</v>
      </c>
      <c r="B337" s="1">
        <v>264</v>
      </c>
    </row>
    <row r="338" spans="1:2" ht="12.75">
      <c r="A338" s="3">
        <f t="shared" si="5"/>
        <v>14.35999999999995</v>
      </c>
      <c r="B338" s="1">
        <v>263</v>
      </c>
    </row>
    <row r="339" spans="1:2" ht="12.75">
      <c r="A339" s="3">
        <f t="shared" si="5"/>
        <v>14.36999999999995</v>
      </c>
      <c r="B339" s="1">
        <v>262</v>
      </c>
    </row>
    <row r="340" spans="1:2" ht="12.75">
      <c r="A340" s="3">
        <f t="shared" si="5"/>
        <v>14.37999999999995</v>
      </c>
      <c r="B340" s="1">
        <v>261</v>
      </c>
    </row>
    <row r="341" spans="1:2" ht="12.75">
      <c r="A341" s="3">
        <f t="shared" si="5"/>
        <v>14.389999999999949</v>
      </c>
      <c r="B341" s="1">
        <v>259</v>
      </c>
    </row>
    <row r="342" spans="1:2" ht="12.75">
      <c r="A342" s="3">
        <f t="shared" si="5"/>
        <v>14.399999999999949</v>
      </c>
      <c r="B342" s="1">
        <v>258</v>
      </c>
    </row>
    <row r="343" spans="1:2" ht="12.75">
      <c r="A343" s="3">
        <f t="shared" si="5"/>
        <v>14.409999999999949</v>
      </c>
      <c r="B343" s="1">
        <v>257</v>
      </c>
    </row>
    <row r="344" spans="1:2" ht="12.75">
      <c r="A344" s="3">
        <f t="shared" si="5"/>
        <v>14.419999999999948</v>
      </c>
      <c r="B344" s="1">
        <v>255</v>
      </c>
    </row>
    <row r="345" spans="1:2" ht="12.75">
      <c r="A345" s="3">
        <f t="shared" si="5"/>
        <v>14.429999999999948</v>
      </c>
      <c r="B345" s="1">
        <v>254</v>
      </c>
    </row>
    <row r="346" spans="1:2" ht="12.75">
      <c r="A346" s="3">
        <f t="shared" si="5"/>
        <v>14.439999999999948</v>
      </c>
      <c r="B346" s="1">
        <v>253</v>
      </c>
    </row>
    <row r="347" spans="1:2" ht="12.75">
      <c r="A347" s="3">
        <f t="shared" si="5"/>
        <v>14.449999999999948</v>
      </c>
      <c r="B347" s="1">
        <v>251</v>
      </c>
    </row>
    <row r="348" spans="1:2" ht="12.75">
      <c r="A348" s="3">
        <f t="shared" si="5"/>
        <v>14.459999999999948</v>
      </c>
      <c r="B348" s="1">
        <v>250</v>
      </c>
    </row>
    <row r="349" spans="1:2" ht="12.75">
      <c r="A349" s="3">
        <f t="shared" si="5"/>
        <v>14.469999999999947</v>
      </c>
      <c r="B349" s="1">
        <v>249</v>
      </c>
    </row>
    <row r="350" spans="1:2" ht="12.75">
      <c r="A350" s="3">
        <f t="shared" si="5"/>
        <v>14.479999999999947</v>
      </c>
      <c r="B350" s="1">
        <v>248</v>
      </c>
    </row>
    <row r="351" spans="1:2" ht="12.75">
      <c r="A351" s="3">
        <f t="shared" si="5"/>
        <v>14.489999999999947</v>
      </c>
      <c r="B351" s="1">
        <v>246</v>
      </c>
    </row>
    <row r="352" spans="1:2" ht="12.75">
      <c r="A352" s="3">
        <f t="shared" si="5"/>
        <v>14.499999999999947</v>
      </c>
      <c r="B352" s="1">
        <v>245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</dc:creator>
  <cp:keywords/>
  <dc:description/>
  <cp:lastModifiedBy>Arvuti</cp:lastModifiedBy>
  <cp:lastPrinted>2009-07-11T13:43:02Z</cp:lastPrinted>
  <dcterms:created xsi:type="dcterms:W3CDTF">1999-08-26T18:30:48Z</dcterms:created>
  <dcterms:modified xsi:type="dcterms:W3CDTF">2009-07-12T19:04:18Z</dcterms:modified>
  <cp:category/>
  <cp:version/>
  <cp:contentType/>
  <cp:contentStatus/>
</cp:coreProperties>
</file>